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IVO\Documents\Administrativo\PRESUPUESTO\Transparencia\2024\"/>
    </mc:Choice>
  </mc:AlternateContent>
  <bookViews>
    <workbookView xWindow="0" yWindow="0" windowWidth="20490" windowHeight="7200"/>
  </bookViews>
  <sheets>
    <sheet name="Table 1" sheetId="1" r:id="rId1"/>
  </sheets>
  <definedNames>
    <definedName name="_xlnm.Print_Titles" localSheetId="0">'Table 1'!$1:$8</definedName>
  </definedNames>
  <calcPr calcId="162913"/>
</workbook>
</file>

<file path=xl/calcChain.xml><?xml version="1.0" encoding="utf-8"?>
<calcChain xmlns="http://schemas.openxmlformats.org/spreadsheetml/2006/main">
  <c r="N131" i="1" l="1"/>
  <c r="N129" i="1"/>
  <c r="N117" i="1"/>
  <c r="N125" i="1"/>
  <c r="N115" i="1" s="1"/>
  <c r="O115" i="1" s="1"/>
  <c r="N105" i="1"/>
  <c r="N102" i="1"/>
  <c r="N92" i="1"/>
  <c r="N62" i="1"/>
  <c r="N74" i="1"/>
  <c r="N77" i="1"/>
  <c r="O73" i="1"/>
  <c r="O71" i="1"/>
  <c r="N36" i="1"/>
  <c r="N38" i="1"/>
  <c r="N28" i="1"/>
  <c r="N34" i="1"/>
  <c r="N30" i="1"/>
  <c r="N10" i="1"/>
  <c r="N42" i="1"/>
  <c r="N40" i="1"/>
  <c r="O27" i="1"/>
  <c r="N22" i="1"/>
  <c r="N20" i="1" s="1"/>
  <c r="N21" i="1" s="1"/>
  <c r="N12" i="1"/>
  <c r="O11" i="1" l="1"/>
  <c r="O10" i="1"/>
  <c r="M79" i="1"/>
  <c r="L9" i="1"/>
  <c r="M35" i="1"/>
  <c r="M16" i="1"/>
  <c r="M13" i="1"/>
  <c r="M12" i="1"/>
  <c r="L128" i="1" l="1"/>
  <c r="M128" i="1" l="1"/>
  <c r="N128" i="1"/>
  <c r="N79" i="1"/>
  <c r="N35" i="1"/>
  <c r="M9" i="1"/>
  <c r="M8" i="1" s="1"/>
  <c r="N9" i="1"/>
  <c r="C128" i="1"/>
  <c r="D128" i="1"/>
  <c r="E128" i="1"/>
  <c r="F128" i="1"/>
  <c r="G128" i="1"/>
  <c r="H128" i="1"/>
  <c r="I128" i="1"/>
  <c r="J128" i="1"/>
  <c r="K128" i="1"/>
  <c r="C79" i="1"/>
  <c r="D79" i="1"/>
  <c r="E79" i="1"/>
  <c r="F79" i="1"/>
  <c r="G79" i="1"/>
  <c r="H79" i="1"/>
  <c r="I79" i="1"/>
  <c r="J79" i="1"/>
  <c r="K79" i="1"/>
  <c r="C35" i="1"/>
  <c r="D35" i="1"/>
  <c r="E35" i="1"/>
  <c r="F35" i="1"/>
  <c r="G35" i="1"/>
  <c r="H35" i="1"/>
  <c r="I35" i="1"/>
  <c r="J35" i="1"/>
  <c r="K35" i="1"/>
  <c r="C9" i="1"/>
  <c r="D9" i="1"/>
  <c r="E9" i="1"/>
  <c r="F9" i="1"/>
  <c r="G9" i="1"/>
  <c r="H9" i="1"/>
  <c r="H8" i="1" s="1"/>
  <c r="I9" i="1"/>
  <c r="J9" i="1"/>
  <c r="K9" i="1"/>
  <c r="L79" i="1"/>
  <c r="L35" i="1"/>
  <c r="O9" i="1" l="1"/>
  <c r="N8" i="1"/>
  <c r="J8" i="1"/>
  <c r="D8" i="1"/>
  <c r="I8" i="1"/>
  <c r="C8" i="1"/>
  <c r="K8" i="1"/>
  <c r="E8" i="1"/>
  <c r="G8" i="1"/>
  <c r="F8" i="1"/>
  <c r="O35" i="1" l="1"/>
  <c r="O79" i="1"/>
  <c r="L8" i="1"/>
  <c r="O8" i="1" s="1"/>
  <c r="O126" i="1"/>
  <c r="O124" i="1"/>
  <c r="O123" i="1"/>
  <c r="O105" i="1"/>
  <c r="O106" i="1"/>
  <c r="O15" i="1"/>
  <c r="O16" i="1"/>
  <c r="O17" i="1"/>
  <c r="O18" i="1"/>
  <c r="O19" i="1"/>
  <c r="O20" i="1"/>
  <c r="O21" i="1"/>
  <c r="O22" i="1"/>
  <c r="O23" i="1"/>
  <c r="O24" i="1"/>
  <c r="O25" i="1"/>
  <c r="O26" i="1"/>
  <c r="O28" i="1"/>
  <c r="O29" i="1"/>
  <c r="O30" i="1"/>
  <c r="O31" i="1"/>
  <c r="O32" i="1"/>
  <c r="O33" i="1"/>
  <c r="O34" i="1"/>
  <c r="O12" i="1"/>
  <c r="O13" i="1"/>
  <c r="O14" i="1"/>
  <c r="O143" i="1" l="1"/>
  <c r="O142" i="1"/>
  <c r="O141" i="1"/>
  <c r="O140" i="1"/>
  <c r="O139" i="1"/>
  <c r="O138" i="1"/>
  <c r="O137" i="1"/>
  <c r="O136" i="1"/>
  <c r="O135" i="1"/>
  <c r="O134" i="1"/>
  <c r="O133" i="1"/>
  <c r="O132" i="1"/>
  <c r="O131" i="1"/>
  <c r="O130" i="1"/>
  <c r="O129" i="1"/>
  <c r="O127" i="1"/>
  <c r="O125" i="1"/>
  <c r="O122" i="1"/>
  <c r="O121" i="1"/>
  <c r="O120" i="1"/>
  <c r="O119" i="1"/>
  <c r="O118" i="1"/>
  <c r="O117" i="1"/>
  <c r="O116" i="1"/>
  <c r="O114" i="1"/>
  <c r="O113" i="1"/>
  <c r="O112" i="1"/>
  <c r="O111" i="1"/>
  <c r="O110" i="1"/>
  <c r="O109" i="1"/>
  <c r="O108" i="1"/>
  <c r="O107" i="1"/>
  <c r="O104" i="1"/>
  <c r="O103" i="1"/>
  <c r="O102" i="1"/>
  <c r="O101" i="1"/>
  <c r="O100" i="1"/>
  <c r="O99" i="1"/>
  <c r="O98" i="1"/>
  <c r="O97" i="1"/>
  <c r="O96" i="1"/>
  <c r="O95" i="1"/>
  <c r="O94" i="1"/>
  <c r="O93" i="1"/>
  <c r="O92" i="1"/>
  <c r="O91" i="1"/>
  <c r="O90" i="1"/>
  <c r="O89" i="1"/>
  <c r="O88" i="1"/>
  <c r="O87" i="1"/>
  <c r="O86" i="1"/>
  <c r="O85" i="1"/>
  <c r="O84" i="1"/>
  <c r="O83" i="1"/>
  <c r="O82" i="1"/>
  <c r="O81" i="1"/>
  <c r="O80" i="1"/>
  <c r="O78" i="1"/>
  <c r="O77" i="1"/>
  <c r="O76" i="1"/>
  <c r="O75" i="1"/>
  <c r="O74" i="1"/>
  <c r="O72" i="1"/>
  <c r="O70" i="1"/>
  <c r="O69" i="1"/>
  <c r="O68" i="1"/>
  <c r="O67" i="1"/>
  <c r="O66" i="1"/>
  <c r="O65" i="1"/>
  <c r="O64" i="1"/>
  <c r="O62" i="1"/>
  <c r="O61" i="1"/>
  <c r="O60" i="1"/>
  <c r="O59" i="1"/>
  <c r="O58" i="1"/>
  <c r="O57" i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128" i="1" l="1"/>
</calcChain>
</file>

<file path=xl/sharedStrings.xml><?xml version="1.0" encoding="utf-8"?>
<sst xmlns="http://schemas.openxmlformats.org/spreadsheetml/2006/main" count="290" uniqueCount="263">
  <si>
    <t>2.1.1</t>
  </si>
  <si>
    <t>Ref CCP Concepto.Ref CCP Cuenta.Ref CCP SubCuenta.Ref CCP Aux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</si>
  <si>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</si>
  <si>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</si>
  <si>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</si>
  <si>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</si>
  <si>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</si>
  <si>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</si>
  <si>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</si>
  <si>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</si>
  <si>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</si>
  <si>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</si>
  <si>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</si>
  <si>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</si>
  <si>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</si>
  <si>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Total General</t>
  </si>
  <si>
    <t>REMUNERACIONES</t>
  </si>
  <si>
    <t>2.1.1.1</t>
  </si>
  <si>
    <t>Remuneraciones al personal fijo</t>
  </si>
  <si>
    <t>2.1.1.1.01</t>
  </si>
  <si>
    <t>Sueldos empleados fijos</t>
  </si>
  <si>
    <t>2.1.1.2</t>
  </si>
  <si>
    <t>Remuneraciones al personal de carácter temporal</t>
  </si>
  <si>
    <t>2.1.1.2.08</t>
  </si>
  <si>
    <t>Empleados temporales</t>
  </si>
  <si>
    <t>2.1.1.4</t>
  </si>
  <si>
    <t>Sueldo anual no.13</t>
  </si>
  <si>
    <t>2.1.1.4.01</t>
  </si>
  <si>
    <t>Sueldo Anual No. 13</t>
  </si>
  <si>
    <t>2.1.1.5</t>
  </si>
  <si>
    <t>Prestaciones económicas</t>
  </si>
  <si>
    <t>2.1.1.5.03</t>
  </si>
  <si>
    <t>Prestación laboral por desvinculación</t>
  </si>
  <si>
    <t>2.1.1.5.04</t>
  </si>
  <si>
    <t>Proporción de vacaciones no disfrutadas</t>
  </si>
  <si>
    <t>2.1.2</t>
  </si>
  <si>
    <t>SOBRESUELDOS</t>
  </si>
  <si>
    <t>2.1.2.2</t>
  </si>
  <si>
    <t>Compensación</t>
  </si>
  <si>
    <t>2.1.2.2.01</t>
  </si>
  <si>
    <t>Compensación por gastos de alimentación</t>
  </si>
  <si>
    <t>2.1.2.2.05</t>
  </si>
  <si>
    <t>Compensación servicios de seguridad</t>
  </si>
  <si>
    <t>2.1.2.2.06</t>
  </si>
  <si>
    <t>Incentivo por Rendimiento Individual</t>
  </si>
  <si>
    <t>2.1.2.2.09</t>
  </si>
  <si>
    <t>Bono por desempeño a servidores de carrera</t>
  </si>
  <si>
    <t>2.1.2.2.10</t>
  </si>
  <si>
    <t>Compensación por cumplimiento de indicadores del MAP</t>
  </si>
  <si>
    <t>2.1.5</t>
  </si>
  <si>
    <t>CONTRIBUCIONES A LA SEGURIDAD SOCIAL</t>
  </si>
  <si>
    <t>2.1.5.1</t>
  </si>
  <si>
    <t>Contribuciones al seguro de salud</t>
  </si>
  <si>
    <t>2.1.5.1.01</t>
  </si>
  <si>
    <t>2.1.5.2</t>
  </si>
  <si>
    <t>Contribuciones al seguro de pensiones</t>
  </si>
  <si>
    <t>2.1.5.2.01</t>
  </si>
  <si>
    <t>2.1.5.3</t>
  </si>
  <si>
    <t>Contribuciones al seguro de riesgo laboral</t>
  </si>
  <si>
    <t>2.1.5.3.01</t>
  </si>
  <si>
    <t>CONTRATACIÓN DE SERVICIOS</t>
  </si>
  <si>
    <t>2.2.1</t>
  </si>
  <si>
    <t>SERVICIOS BÁSICOS</t>
  </si>
  <si>
    <t>2.2.1.3</t>
  </si>
  <si>
    <t>Teléfono local</t>
  </si>
  <si>
    <t>2.2.1.3.01</t>
  </si>
  <si>
    <t>2.2.1.5</t>
  </si>
  <si>
    <t>Servicio de internet y televisión por cable</t>
  </si>
  <si>
    <t>2.2.1.5.01</t>
  </si>
  <si>
    <t>2.2.1.6</t>
  </si>
  <si>
    <t>Electricidad</t>
  </si>
  <si>
    <t>2.2.1.6.01</t>
  </si>
  <si>
    <t>Energía eléctrica</t>
  </si>
  <si>
    <t>2.2.1.7</t>
  </si>
  <si>
    <t>Agua</t>
  </si>
  <si>
    <t>2.2.4.2</t>
  </si>
  <si>
    <t>Fletes</t>
  </si>
  <si>
    <t>2.2.4.2.01</t>
  </si>
  <si>
    <t>2.2.6</t>
  </si>
  <si>
    <t>SEGUROS</t>
  </si>
  <si>
    <t>2.2.6.2</t>
  </si>
  <si>
    <t>Seguro de bienes muebles</t>
  </si>
  <si>
    <t>2.2.6.2.01</t>
  </si>
  <si>
    <t>2.2.6.3</t>
  </si>
  <si>
    <t>Seguros de personas</t>
  </si>
  <si>
    <t>2.2.6.3.01</t>
  </si>
  <si>
    <t>2.2.7</t>
  </si>
  <si>
    <t>SERVICIOS DE CONSERVACIÓN, REPARACIONES MENORES E INSTALACIONES TEMPORALES</t>
  </si>
  <si>
    <t>2.2.7.2</t>
  </si>
  <si>
    <t>Mantenimiento y reparación  de maquinarias y equipos</t>
  </si>
  <si>
    <t>2.2.7.2.06</t>
  </si>
  <si>
    <t>Mantenimiento y reparación de equipos de transporte, tracción y elevación</t>
  </si>
  <si>
    <t>2.2.7.2.07</t>
  </si>
  <si>
    <t>Mantenimiento y reparación de equipos industriales y producción</t>
  </si>
  <si>
    <t>2.2.7.2.08</t>
  </si>
  <si>
    <t>Servicios de mantenimiento, reparación, desmonte e instalación</t>
  </si>
  <si>
    <t>2.2.8</t>
  </si>
  <si>
    <t>OTROS SERVICIOS NO INCLUIDOS EN CONCEPTOS ANTERIORES</t>
  </si>
  <si>
    <t>2.2.8.5</t>
  </si>
  <si>
    <t>Fumigación, lavandería, limpieza e higiene</t>
  </si>
  <si>
    <t>2.2.8.5.01</t>
  </si>
  <si>
    <t>Fumigación</t>
  </si>
  <si>
    <t>2.2.8.7</t>
  </si>
  <si>
    <t>Servicios Técnicos y Profesionales</t>
  </si>
  <si>
    <t>2.2.8.7.04</t>
  </si>
  <si>
    <t>Servicios de capacitación</t>
  </si>
  <si>
    <t>2.2.9</t>
  </si>
  <si>
    <t>OTRAS CONTRATACIONES DE SERVICIOS</t>
  </si>
  <si>
    <t>2.2.9.1</t>
  </si>
  <si>
    <t>Otras contrataciones de servicios</t>
  </si>
  <si>
    <t>2.2.9.1.01</t>
  </si>
  <si>
    <t>2.2.9.2</t>
  </si>
  <si>
    <t>Servicios de alimentación</t>
  </si>
  <si>
    <t>2.2.9.2.03</t>
  </si>
  <si>
    <t>Servicios de Catering</t>
  </si>
  <si>
    <t>2.3.1</t>
  </si>
  <si>
    <t>ALIMENTOS Y PRODUCTOS AGROFORESTALES</t>
  </si>
  <si>
    <t>2.3.1.1</t>
  </si>
  <si>
    <t>Alimentos y bebidas para personas</t>
  </si>
  <si>
    <t>2.3.1.1.01</t>
  </si>
  <si>
    <t>2.3.1.3</t>
  </si>
  <si>
    <t>Productos agroforestales y pecuarios</t>
  </si>
  <si>
    <t>2.3.1.3.03</t>
  </si>
  <si>
    <t>Productos forestales</t>
  </si>
  <si>
    <t>2.3.2</t>
  </si>
  <si>
    <t>TEXTILES Y VESTUARIOS</t>
  </si>
  <si>
    <t>2.3.2.2</t>
  </si>
  <si>
    <t>Acabados textiles</t>
  </si>
  <si>
    <t>2.3.2.2.01</t>
  </si>
  <si>
    <t>2.3.2.3</t>
  </si>
  <si>
    <t>Prendas y accesorios de vestir</t>
  </si>
  <si>
    <t>2.3.2.4.01</t>
  </si>
  <si>
    <t>Calzados</t>
  </si>
  <si>
    <t>2.3.3</t>
  </si>
  <si>
    <t>PAPEL, CARTÓN E IMPRESOS</t>
  </si>
  <si>
    <t>2.3.3.1</t>
  </si>
  <si>
    <t>Papel de escritorio</t>
  </si>
  <si>
    <t>2.3.3.1.01</t>
  </si>
  <si>
    <t>2.3.3.2</t>
  </si>
  <si>
    <t>Papel y cartón</t>
  </si>
  <si>
    <t>2.3.3.2.01</t>
  </si>
  <si>
    <t>2.3.3.3</t>
  </si>
  <si>
    <t>Productos de artes gráficas</t>
  </si>
  <si>
    <t>2.3.3.3.01</t>
  </si>
  <si>
    <t>2.3.5</t>
  </si>
  <si>
    <t>CUERO, CAUCHO Y PLÁSTICO</t>
  </si>
  <si>
    <t>2.3.5.3</t>
  </si>
  <si>
    <t>Llantas y neumáticos</t>
  </si>
  <si>
    <t>2.3.5.3.01</t>
  </si>
  <si>
    <t>2.3.6</t>
  </si>
  <si>
    <t>PRODUCTOS DE MINERALES, METÁLICOS Y NO METÁLICOS</t>
  </si>
  <si>
    <t>2.3.6.3</t>
  </si>
  <si>
    <t>Productos metálicos y sus derivados</t>
  </si>
  <si>
    <t>2.3.6.3.04</t>
  </si>
  <si>
    <t>Herramientas menores</t>
  </si>
  <si>
    <t>2.3.7</t>
  </si>
  <si>
    <t>COMBUSTIBLES, LUBRICANTES, PRODUCTOS QUÍMICOS Y CONEXOS</t>
  </si>
  <si>
    <t>2.3.7.1</t>
  </si>
  <si>
    <t>Combustibles y lubricantes</t>
  </si>
  <si>
    <t>2.3.7.1.01</t>
  </si>
  <si>
    <t>Gasolina</t>
  </si>
  <si>
    <t>2.3.7.1.02</t>
  </si>
  <si>
    <t>Gasoil</t>
  </si>
  <si>
    <t>2.3.7.2</t>
  </si>
  <si>
    <t>Productos químicos y conexos</t>
  </si>
  <si>
    <t>2.3.7.2.05</t>
  </si>
  <si>
    <t>Insecticidas, fumigantes y otros</t>
  </si>
  <si>
    <t>2.3.7.2.06</t>
  </si>
  <si>
    <t>Pinturas, lacas, barnices, diluyentes y absorbentes para pinturas</t>
  </si>
  <si>
    <t>2.3.7.2.99</t>
  </si>
  <si>
    <t>Otros productos químicos y conexos</t>
  </si>
  <si>
    <t>2.3.9</t>
  </si>
  <si>
    <t>PRODUCTOS Y ÚTILES VARIOS</t>
  </si>
  <si>
    <t>2.3.9.1</t>
  </si>
  <si>
    <t>Útiles y materiales de limpieza e higiene</t>
  </si>
  <si>
    <t>2.3.9.1.01</t>
  </si>
  <si>
    <t>2.3.9.2</t>
  </si>
  <si>
    <t>Útiles  y materiales de escritorio, oficina, informática, escolares y de en</t>
  </si>
  <si>
    <t>2.3.9.2.01</t>
  </si>
  <si>
    <t>Útiles  y materiales de escritorio, oficina e informática</t>
  </si>
  <si>
    <t>2.3.9.2.02</t>
  </si>
  <si>
    <t>Útiles y materiales  escolares y de enseñanzas</t>
  </si>
  <si>
    <t>2.3.9.6</t>
  </si>
  <si>
    <t>Productos eléctricos y afines</t>
  </si>
  <si>
    <t>2.3.9.6.01</t>
  </si>
  <si>
    <t>2.3.9.9</t>
  </si>
  <si>
    <t>Productos y útiles varios no identificados precedentemente (n.i.p.)</t>
  </si>
  <si>
    <t>2.3.9.9.04</t>
  </si>
  <si>
    <t>Productos y útiles de defensa y seguridad</t>
  </si>
  <si>
    <t>BIENES MUEBLES, INMUEBLES E INTANGIBLES</t>
  </si>
  <si>
    <t>2.6.1</t>
  </si>
  <si>
    <t>MOBILIARIO Y EQUIPO</t>
  </si>
  <si>
    <t>2.6.1.1</t>
  </si>
  <si>
    <t>Muebles, equipos de oficina y estantería</t>
  </si>
  <si>
    <t>2.6.1.1.01</t>
  </si>
  <si>
    <t>2.6.1.3</t>
  </si>
  <si>
    <t>Equipos de tecnología de la información y comunicación</t>
  </si>
  <si>
    <t>2.6.1.3.01</t>
  </si>
  <si>
    <t>2.6.1.4</t>
  </si>
  <si>
    <t>Electrodomésticos</t>
  </si>
  <si>
    <t>2.6.1.4.01</t>
  </si>
  <si>
    <t>2.6.5</t>
  </si>
  <si>
    <t>MAQUINARIA, OTROS EQUIPOS Y HERRAMIENTAS</t>
  </si>
  <si>
    <t>2.6.5.4</t>
  </si>
  <si>
    <t>Sistemas y equipos de climatización</t>
  </si>
  <si>
    <t>2.6.5.4.02</t>
  </si>
  <si>
    <t>Equipos de climatización</t>
  </si>
  <si>
    <t>2.6.5.6</t>
  </si>
  <si>
    <t>Equipo de generación eléctrica y a fines</t>
  </si>
  <si>
    <t>2.6.5.6.01</t>
  </si>
  <si>
    <t>2.6.8</t>
  </si>
  <si>
    <t>BIENES INTANGIBLES</t>
  </si>
  <si>
    <t>2.6.8.3</t>
  </si>
  <si>
    <t>Programas de informática y base de datos</t>
  </si>
  <si>
    <t>2.6.8.3.01</t>
  </si>
  <si>
    <t>Programas de informática</t>
  </si>
  <si>
    <t>REMUNERACIONES Y CONTRIBUCIONES</t>
  </si>
  <si>
    <t>Recolección de residuos</t>
  </si>
  <si>
    <t>PUBLICIDAD, IMPRESIÓN Y ENCUADERNACIÓN</t>
  </si>
  <si>
    <t>Impresión, encuadernación y rotulación</t>
  </si>
  <si>
    <t>VIÁTICOS</t>
  </si>
  <si>
    <t>Viáticos dentro del país</t>
  </si>
  <si>
    <t>TRANSPORTE Y ALMACENAJE</t>
  </si>
  <si>
    <t>2.2.4</t>
  </si>
  <si>
    <t>2.2.3.1.01</t>
  </si>
  <si>
    <t xml:space="preserve">2.2.3.1 </t>
  </si>
  <si>
    <t>2.2.3</t>
  </si>
  <si>
    <t>2.2.2.2.01</t>
  </si>
  <si>
    <t>2.2.2.2</t>
  </si>
  <si>
    <t>2.2.2</t>
  </si>
  <si>
    <t>2.2.1.8.01</t>
  </si>
  <si>
    <t>2.2.1.8</t>
  </si>
  <si>
    <t>2.2.1.7.01</t>
  </si>
  <si>
    <t>2.3.2.3.01</t>
  </si>
  <si>
    <t xml:space="preserve">2.3.2.4 </t>
  </si>
  <si>
    <t>Preconfiguración : - Período : 2024 Institucional : N
Partida Libre : 0201.01.0014 Presupuestado : S
Titulo Reporte : Ejecucion Mensual Fecha : 01/01/2024 00:00
No Presupuestado : N
Tipo Fecha : 01-01-Hist.Registro
: -
Reportes Anteriores : -
Tipo de Reporte : pdf-Archivo PDF Acrobat Entidad : 3-Poder Ejecutivo
Etapa del Gasto : DEVENGADO-DEVENGADO
Clasificador : dr.gov.sigef.clasificadores.programatico.actividadobra.LookupVOActividadObra-Actividad / Obra Nombre :
Tipo Moneda : 1 - Nacional Partida Libre 0201.01.0014</t>
  </si>
  <si>
    <t>MATERIALES Y SUMINISTROS</t>
  </si>
  <si>
    <t>Sistema Integrado de Gestión Financiera</t>
  </si>
  <si>
    <t>Período 2024</t>
  </si>
  <si>
    <t>Ejecucion Mensual</t>
  </si>
  <si>
    <t>DEVENGADO APROBADO</t>
  </si>
  <si>
    <t>Parametros del Reporte:</t>
  </si>
  <si>
    <t>null : Aprobado</t>
  </si>
  <si>
    <t>Parametros Reporte:</t>
  </si>
  <si>
    <t>2.2.7.2.02</t>
  </si>
  <si>
    <t>Mantenimiento y reparación de equipos tecnología e información</t>
  </si>
  <si>
    <t>2.3.6.4</t>
  </si>
  <si>
    <t>Minerales</t>
  </si>
  <si>
    <t>2.3.6.4.06</t>
  </si>
  <si>
    <t>Productos abrasivos</t>
  </si>
  <si>
    <t>2.3.9.8</t>
  </si>
  <si>
    <t>Repuestos y accesorios menores</t>
  </si>
  <si>
    <t>2.3.9.8.01</t>
  </si>
  <si>
    <t>Repuestos</t>
  </si>
  <si>
    <t>2.3.9.9.01</t>
  </si>
  <si>
    <t>Productos y Utiles Varios n.i.p</t>
  </si>
  <si>
    <t>2.1.2.2.15</t>
  </si>
  <si>
    <t>Compensación extraordinaria anual</t>
  </si>
  <si>
    <t>Servicios jurídicos</t>
  </si>
  <si>
    <t>2.2.8.7.06</t>
  </si>
  <si>
    <t>2.2.8.7.02</t>
  </si>
  <si>
    <t>Otros servicios técnicos profesionales</t>
  </si>
  <si>
    <t>Hasta : 31/12/2024 23:59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</si>
</sst>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 x14ac:knownFonts="1">
    <font>
      <sz val="10"/>
      <color rgb="FF000000"/>
      <name val="Times New Roman"/>
      <charset val="204"/>
    </font>
    <font>
      <b/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7FDFFF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5">
    <xf numFmtId="0" fontId="0" fillId="0" borderId="0" xfId="0" applyFill="1" applyBorder="1" applyAlignment="1">
      <alignment horizontal="left" vertical="top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/>
    </xf>
    <xf numFmtId="4" fontId="3" fillId="2" borderId="0" xfId="0" applyNumberFormat="1" applyFont="1" applyFill="1" applyBorder="1" applyAlignment="1">
      <alignment vertical="center" shrinkToFit="1"/>
    </xf>
    <xf numFmtId="0" fontId="1" fillId="0" borderId="0" xfId="0" applyFont="1" applyFill="1" applyBorder="1" applyAlignment="1">
      <alignment vertical="center" wrapText="1"/>
    </xf>
    <xf numFmtId="4" fontId="3" fillId="0" borderId="0" xfId="0" applyNumberFormat="1" applyFont="1" applyFill="1" applyBorder="1" applyAlignment="1">
      <alignment vertical="center" shrinkToFit="1"/>
    </xf>
    <xf numFmtId="2" fontId="3" fillId="0" borderId="0" xfId="0" applyNumberFormat="1" applyFont="1" applyFill="1" applyBorder="1" applyAlignment="1">
      <alignment vertical="center" shrinkToFit="1"/>
    </xf>
    <xf numFmtId="0" fontId="1" fillId="2" borderId="0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vertical="center" wrapText="1"/>
    </xf>
    <xf numFmtId="2" fontId="2" fillId="0" borderId="0" xfId="0" applyNumberFormat="1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top"/>
    </xf>
    <xf numFmtId="4" fontId="2" fillId="0" borderId="0" xfId="0" applyNumberFormat="1" applyFont="1" applyFill="1" applyBorder="1" applyAlignment="1">
      <alignment horizontal="left" vertical="center"/>
    </xf>
    <xf numFmtId="4" fontId="3" fillId="0" borderId="4" xfId="0" applyNumberFormat="1" applyFont="1" applyFill="1" applyBorder="1" applyAlignment="1">
      <alignment vertical="center" shrinkToFit="1"/>
    </xf>
    <xf numFmtId="164" fontId="3" fillId="2" borderId="0" xfId="0" applyNumberFormat="1" applyFont="1" applyFill="1" applyBorder="1" applyAlignment="1">
      <alignment vertical="center" shrinkToFit="1"/>
    </xf>
    <xf numFmtId="0" fontId="2" fillId="0" borderId="0" xfId="0" applyFont="1" applyFill="1" applyBorder="1" applyAlignment="1">
      <alignment vertical="top"/>
    </xf>
    <xf numFmtId="0" fontId="3" fillId="0" borderId="0" xfId="0" applyFont="1" applyFill="1" applyBorder="1" applyAlignment="1">
      <alignment vertical="top"/>
    </xf>
    <xf numFmtId="4" fontId="0" fillId="0" borderId="0" xfId="0" applyNumberFormat="1" applyFill="1" applyBorder="1" applyAlignment="1">
      <alignment horizontal="left" vertical="top"/>
    </xf>
    <xf numFmtId="4" fontId="2" fillId="0" borderId="0" xfId="0" applyNumberFormat="1" applyFont="1" applyFill="1" applyBorder="1" applyAlignment="1">
      <alignment vertical="top"/>
    </xf>
    <xf numFmtId="0" fontId="1" fillId="2" borderId="1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vertical="top" wrapText="1"/>
    </xf>
    <xf numFmtId="0" fontId="2" fillId="0" borderId="0" xfId="0" applyFont="1" applyFill="1" applyBorder="1" applyAlignment="1">
      <alignment vertical="top" wrapText="1"/>
    </xf>
    <xf numFmtId="0" fontId="4" fillId="0" borderId="0" xfId="0" applyFont="1" applyFill="1" applyBorder="1" applyAlignment="1">
      <alignment horizontal="center" vertical="top"/>
    </xf>
    <xf numFmtId="0" fontId="1" fillId="0" borderId="4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49"/>
  <sheetViews>
    <sheetView tabSelected="1" zoomScaleNormal="100" workbookViewId="0">
      <selection activeCell="A149" sqref="A149:D149"/>
    </sheetView>
  </sheetViews>
  <sheetFormatPr baseColWidth="10" defaultColWidth="9.33203125" defaultRowHeight="15" x14ac:dyDescent="0.2"/>
  <cols>
    <col min="1" max="1" width="13" style="11" customWidth="1"/>
    <col min="2" max="2" width="57.83203125" style="11" customWidth="1"/>
    <col min="3" max="15" width="14.83203125" style="11" customWidth="1"/>
    <col min="16" max="16" width="11.1640625" style="11" bestFit="1" customWidth="1"/>
    <col min="17" max="17" width="15.83203125" style="11" customWidth="1"/>
    <col min="18" max="16384" width="9.33203125" style="11"/>
  </cols>
  <sheetData>
    <row r="1" spans="1:17" ht="18.75" x14ac:dyDescent="0.2">
      <c r="A1" s="23" t="s">
        <v>239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</row>
    <row r="2" spans="1:17" ht="18.75" x14ac:dyDescent="0.2">
      <c r="A2" s="23" t="s">
        <v>240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</row>
    <row r="3" spans="1:17" x14ac:dyDescent="0.2">
      <c r="A3" s="11" t="s">
        <v>237</v>
      </c>
    </row>
    <row r="4" spans="1:17" x14ac:dyDescent="0.2">
      <c r="A4" s="11" t="s">
        <v>238</v>
      </c>
    </row>
    <row r="7" spans="1:17" s="3" customFormat="1" ht="36" customHeight="1" x14ac:dyDescent="0.2">
      <c r="A7" s="19" t="s">
        <v>1</v>
      </c>
      <c r="B7" s="20"/>
      <c r="C7" s="1" t="s">
        <v>2</v>
      </c>
      <c r="D7" s="1" t="s">
        <v>3</v>
      </c>
      <c r="E7" s="1" t="s">
        <v>4</v>
      </c>
      <c r="F7" s="1" t="s">
        <v>5</v>
      </c>
      <c r="G7" s="1" t="s">
        <v>6</v>
      </c>
      <c r="H7" s="1" t="s">
        <v>7</v>
      </c>
      <c r="I7" s="1" t="s">
        <v>8</v>
      </c>
      <c r="J7" s="1" t="s">
        <v>9</v>
      </c>
      <c r="K7" s="1" t="s">
        <v>10</v>
      </c>
      <c r="L7" s="1" t="s">
        <v>11</v>
      </c>
      <c r="M7" s="1" t="s">
        <v>12</v>
      </c>
      <c r="N7" s="1" t="s">
        <v>13</v>
      </c>
      <c r="O7" s="2" t="s">
        <v>14</v>
      </c>
    </row>
    <row r="8" spans="1:17" s="3" customFormat="1" ht="24.95" customHeight="1" x14ac:dyDescent="0.2">
      <c r="A8" s="24" t="s">
        <v>15</v>
      </c>
      <c r="B8" s="24"/>
      <c r="C8" s="13">
        <f>+C9+C35+C79+C128</f>
        <v>6070361.5899999999</v>
      </c>
      <c r="D8" s="13">
        <f>+D9+D35+D79+D128</f>
        <v>6393276.1499999994</v>
      </c>
      <c r="E8" s="13">
        <f>+E9+E35+E79+E128</f>
        <v>6328881.21</v>
      </c>
      <c r="F8" s="13">
        <f>+F9+F35+F79+F128</f>
        <v>6544085.9199999999</v>
      </c>
      <c r="G8" s="13">
        <f>+G9+G35+G79+G128</f>
        <v>6958744.5</v>
      </c>
      <c r="H8" s="13">
        <f>+H9+H35+H79+H128</f>
        <v>10016977.209999999</v>
      </c>
      <c r="I8" s="13">
        <f>+I9+I35+I79+I128</f>
        <v>7341757.6299999999</v>
      </c>
      <c r="J8" s="13">
        <f>+J9+J35+J79+J128</f>
        <v>7033688.4699999997</v>
      </c>
      <c r="K8" s="13">
        <f>+K9+K35+K79+K128</f>
        <v>6105913.9800000004</v>
      </c>
      <c r="L8" s="13">
        <f>+L9+L35+L79+L128</f>
        <v>10776636.180000002</v>
      </c>
      <c r="M8" s="13">
        <f>+M9+M35+M79+M128</f>
        <v>11790160.99</v>
      </c>
      <c r="N8" s="13">
        <f>+N9+N35+N79+N128</f>
        <v>10261884.289999999</v>
      </c>
      <c r="O8" s="13">
        <f>SUM(C8:N8)</f>
        <v>95622368.120000005</v>
      </c>
      <c r="Q8" s="12"/>
    </row>
    <row r="9" spans="1:17" s="3" customFormat="1" ht="18" customHeight="1" x14ac:dyDescent="0.2">
      <c r="A9" s="9">
        <v>2.1</v>
      </c>
      <c r="B9" s="9" t="s">
        <v>216</v>
      </c>
      <c r="C9" s="4">
        <f t="shared" ref="C9:N9" si="0">+C10+C20+C28</f>
        <v>5932365.7400000002</v>
      </c>
      <c r="D9" s="4">
        <f t="shared" si="0"/>
        <v>5969474.0999999996</v>
      </c>
      <c r="E9" s="4">
        <f t="shared" si="0"/>
        <v>6002275.0999999996</v>
      </c>
      <c r="F9" s="4">
        <f t="shared" si="0"/>
        <v>5429542.0999999996</v>
      </c>
      <c r="G9" s="4">
        <f t="shared" si="0"/>
        <v>6471202.0999999996</v>
      </c>
      <c r="H9" s="4">
        <f t="shared" si="0"/>
        <v>9856691.1899999995</v>
      </c>
      <c r="I9" s="4">
        <f t="shared" si="0"/>
        <v>5924911.9000000004</v>
      </c>
      <c r="J9" s="4">
        <f t="shared" si="0"/>
        <v>6254581.2000000002</v>
      </c>
      <c r="K9" s="4">
        <f t="shared" si="0"/>
        <v>5851971.8799999999</v>
      </c>
      <c r="L9" s="4">
        <f>+L10+L20+L28</f>
        <v>10440672.390000001</v>
      </c>
      <c r="M9" s="4">
        <f t="shared" si="0"/>
        <v>10976216.59</v>
      </c>
      <c r="N9" s="4">
        <f t="shared" si="0"/>
        <v>7026474.2000000002</v>
      </c>
      <c r="O9" s="4">
        <f>SUM(C9:N9)</f>
        <v>86136378.49000001</v>
      </c>
      <c r="Q9" s="12"/>
    </row>
    <row r="10" spans="1:17" s="3" customFormat="1" ht="18" customHeight="1" x14ac:dyDescent="0.2">
      <c r="A10" s="5" t="s">
        <v>0</v>
      </c>
      <c r="B10" s="5" t="s">
        <v>16</v>
      </c>
      <c r="C10" s="6">
        <v>4148100</v>
      </c>
      <c r="D10" s="6">
        <v>4193100</v>
      </c>
      <c r="E10" s="6">
        <v>4208100</v>
      </c>
      <c r="F10" s="6">
        <v>4213100</v>
      </c>
      <c r="G10" s="6">
        <v>4113100</v>
      </c>
      <c r="H10" s="6">
        <v>4146166.67</v>
      </c>
      <c r="I10" s="6">
        <v>4160100</v>
      </c>
      <c r="J10" s="6">
        <v>4472860.5</v>
      </c>
      <c r="K10" s="6">
        <v>4088100</v>
      </c>
      <c r="L10" s="6">
        <v>4062100</v>
      </c>
      <c r="M10" s="6">
        <v>9195701.0800000001</v>
      </c>
      <c r="N10" s="6">
        <f>+N11+N13</f>
        <v>4232100</v>
      </c>
      <c r="O10" s="6">
        <f>SUM(C10:N10)</f>
        <v>55232628.25</v>
      </c>
    </row>
    <row r="11" spans="1:17" s="3" customFormat="1" ht="18" customHeight="1" x14ac:dyDescent="0.2">
      <c r="A11" s="5" t="s">
        <v>17</v>
      </c>
      <c r="B11" s="5" t="s">
        <v>18</v>
      </c>
      <c r="C11" s="6">
        <v>2923100</v>
      </c>
      <c r="D11" s="6">
        <v>2948100</v>
      </c>
      <c r="E11" s="6">
        <v>2898100</v>
      </c>
      <c r="F11" s="6">
        <v>2868100</v>
      </c>
      <c r="G11" s="6">
        <v>2768100</v>
      </c>
      <c r="H11" s="6">
        <v>2801166.67</v>
      </c>
      <c r="I11" s="6">
        <v>2815100</v>
      </c>
      <c r="J11" s="6">
        <v>2847100</v>
      </c>
      <c r="K11" s="6">
        <v>2792100</v>
      </c>
      <c r="L11" s="6">
        <v>2792100</v>
      </c>
      <c r="M11" s="6">
        <v>2877100</v>
      </c>
      <c r="N11" s="6">
        <v>2877100</v>
      </c>
      <c r="O11" s="6">
        <f>SUM(C11:N11)</f>
        <v>34207266.670000002</v>
      </c>
    </row>
    <row r="12" spans="1:17" s="3" customFormat="1" ht="18" customHeight="1" x14ac:dyDescent="0.2">
      <c r="A12" s="5" t="s">
        <v>19</v>
      </c>
      <c r="B12" s="5" t="s">
        <v>20</v>
      </c>
      <c r="C12" s="6">
        <v>2923100</v>
      </c>
      <c r="D12" s="6">
        <v>2948100</v>
      </c>
      <c r="E12" s="6">
        <v>2898100</v>
      </c>
      <c r="F12" s="6">
        <v>2868100</v>
      </c>
      <c r="G12" s="6">
        <v>2768100</v>
      </c>
      <c r="H12" s="6">
        <v>2801166.67</v>
      </c>
      <c r="I12" s="6">
        <v>2815100</v>
      </c>
      <c r="J12" s="6">
        <v>2847100</v>
      </c>
      <c r="K12" s="6">
        <v>2792100</v>
      </c>
      <c r="L12" s="6">
        <v>2792100</v>
      </c>
      <c r="M12" s="6">
        <f>+M11</f>
        <v>2877100</v>
      </c>
      <c r="N12" s="6">
        <f>+N11</f>
        <v>2877100</v>
      </c>
      <c r="O12" s="6">
        <f t="shared" ref="O12:O34" si="1">SUM(C12:N12)</f>
        <v>34207266.670000002</v>
      </c>
    </row>
    <row r="13" spans="1:17" s="3" customFormat="1" ht="18" customHeight="1" x14ac:dyDescent="0.2">
      <c r="A13" s="5" t="s">
        <v>21</v>
      </c>
      <c r="B13" s="5" t="s">
        <v>22</v>
      </c>
      <c r="C13" s="6">
        <v>1225000</v>
      </c>
      <c r="D13" s="6">
        <v>1245000</v>
      </c>
      <c r="E13" s="6">
        <v>1310000</v>
      </c>
      <c r="F13" s="6">
        <v>1345000</v>
      </c>
      <c r="G13" s="6">
        <v>1345000</v>
      </c>
      <c r="H13" s="6">
        <v>1345000</v>
      </c>
      <c r="I13" s="6">
        <v>1345000</v>
      </c>
      <c r="J13" s="6">
        <v>1345000</v>
      </c>
      <c r="K13" s="6">
        <v>1296000</v>
      </c>
      <c r="L13" s="6">
        <v>1270000</v>
      </c>
      <c r="M13" s="6">
        <f>+M14</f>
        <v>1348833.33</v>
      </c>
      <c r="N13" s="6">
        <v>1355000</v>
      </c>
      <c r="O13" s="6">
        <f t="shared" si="1"/>
        <v>15774833.33</v>
      </c>
    </row>
    <row r="14" spans="1:17" s="3" customFormat="1" ht="18" customHeight="1" x14ac:dyDescent="0.2">
      <c r="A14" s="5" t="s">
        <v>23</v>
      </c>
      <c r="B14" s="5" t="s">
        <v>24</v>
      </c>
      <c r="C14" s="6">
        <v>1225000</v>
      </c>
      <c r="D14" s="6">
        <v>1245000</v>
      </c>
      <c r="E14" s="6">
        <v>1310000</v>
      </c>
      <c r="F14" s="6">
        <v>1345000</v>
      </c>
      <c r="G14" s="6">
        <v>1345000</v>
      </c>
      <c r="H14" s="6">
        <v>1345000</v>
      </c>
      <c r="I14" s="6">
        <v>1345000</v>
      </c>
      <c r="J14" s="6">
        <v>1345000</v>
      </c>
      <c r="K14" s="6">
        <v>1296000</v>
      </c>
      <c r="L14" s="6">
        <v>1270000</v>
      </c>
      <c r="M14" s="6">
        <v>1348833.33</v>
      </c>
      <c r="N14" s="6">
        <v>1355000</v>
      </c>
      <c r="O14" s="6">
        <f t="shared" si="1"/>
        <v>15774833.33</v>
      </c>
    </row>
    <row r="15" spans="1:17" s="3" customFormat="1" ht="18" customHeight="1" x14ac:dyDescent="0.2">
      <c r="A15" s="5" t="s">
        <v>25</v>
      </c>
      <c r="B15" s="5" t="s">
        <v>26</v>
      </c>
      <c r="C15" s="7">
        <v>0</v>
      </c>
      <c r="D15" s="7">
        <v>0</v>
      </c>
      <c r="E15" s="7">
        <v>0</v>
      </c>
      <c r="F15" s="7">
        <v>0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6">
        <v>4669813.9000000004</v>
      </c>
      <c r="N15" s="7">
        <v>0</v>
      </c>
      <c r="O15" s="6">
        <f t="shared" si="1"/>
        <v>4669813.9000000004</v>
      </c>
    </row>
    <row r="16" spans="1:17" s="3" customFormat="1" ht="18" customHeight="1" x14ac:dyDescent="0.2">
      <c r="A16" s="5" t="s">
        <v>27</v>
      </c>
      <c r="B16" s="5" t="s">
        <v>28</v>
      </c>
      <c r="C16" s="7">
        <v>0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6">
        <f>+M15</f>
        <v>4669813.9000000004</v>
      </c>
      <c r="N16" s="7">
        <v>0</v>
      </c>
      <c r="O16" s="6">
        <f t="shared" si="1"/>
        <v>4669813.9000000004</v>
      </c>
    </row>
    <row r="17" spans="1:15" s="3" customFormat="1" ht="18" customHeight="1" x14ac:dyDescent="0.2">
      <c r="A17" s="5" t="s">
        <v>29</v>
      </c>
      <c r="B17" s="5" t="s">
        <v>30</v>
      </c>
      <c r="C17" s="7">
        <v>0</v>
      </c>
      <c r="D17" s="7">
        <v>0</v>
      </c>
      <c r="E17" s="7">
        <v>0</v>
      </c>
      <c r="F17" s="7">
        <v>0</v>
      </c>
      <c r="G17" s="7">
        <v>0</v>
      </c>
      <c r="H17" s="7">
        <v>0</v>
      </c>
      <c r="I17" s="7">
        <v>0</v>
      </c>
      <c r="J17" s="6">
        <v>280760.5</v>
      </c>
      <c r="K17" s="7">
        <v>0</v>
      </c>
      <c r="L17" s="7">
        <v>0</v>
      </c>
      <c r="M17" s="6">
        <v>299953.84999999998</v>
      </c>
      <c r="N17" s="7">
        <v>0</v>
      </c>
      <c r="O17" s="6">
        <f t="shared" si="1"/>
        <v>580714.35</v>
      </c>
    </row>
    <row r="18" spans="1:15" s="3" customFormat="1" ht="18" customHeight="1" x14ac:dyDescent="0.2">
      <c r="A18" s="5" t="s">
        <v>31</v>
      </c>
      <c r="B18" s="5" t="s">
        <v>32</v>
      </c>
      <c r="C18" s="7">
        <v>0</v>
      </c>
      <c r="D18" s="7">
        <v>0</v>
      </c>
      <c r="E18" s="7">
        <v>0</v>
      </c>
      <c r="F18" s="7">
        <v>0</v>
      </c>
      <c r="G18" s="7">
        <v>0</v>
      </c>
      <c r="H18" s="7">
        <v>0</v>
      </c>
      <c r="I18" s="7">
        <v>0</v>
      </c>
      <c r="J18" s="6">
        <v>224000</v>
      </c>
      <c r="K18" s="7">
        <v>0</v>
      </c>
      <c r="L18" s="7">
        <v>0</v>
      </c>
      <c r="M18" s="7">
        <v>0</v>
      </c>
      <c r="N18" s="7">
        <v>0</v>
      </c>
      <c r="O18" s="6">
        <f t="shared" si="1"/>
        <v>224000</v>
      </c>
    </row>
    <row r="19" spans="1:15" s="3" customFormat="1" ht="18" customHeight="1" x14ac:dyDescent="0.2">
      <c r="A19" s="5" t="s">
        <v>33</v>
      </c>
      <c r="B19" s="5" t="s">
        <v>34</v>
      </c>
      <c r="C19" s="7">
        <v>0</v>
      </c>
      <c r="D19" s="7">
        <v>0</v>
      </c>
      <c r="E19" s="7">
        <v>0</v>
      </c>
      <c r="F19" s="7">
        <v>0</v>
      </c>
      <c r="G19" s="7">
        <v>0</v>
      </c>
      <c r="H19" s="7">
        <v>0</v>
      </c>
      <c r="I19" s="7">
        <v>0</v>
      </c>
      <c r="J19" s="6">
        <v>56760.5</v>
      </c>
      <c r="K19" s="7">
        <v>0</v>
      </c>
      <c r="L19" s="7">
        <v>0</v>
      </c>
      <c r="M19" s="6">
        <v>299953.84999999998</v>
      </c>
      <c r="N19" s="7">
        <v>0</v>
      </c>
      <c r="O19" s="6">
        <f t="shared" si="1"/>
        <v>356714.35</v>
      </c>
    </row>
    <row r="20" spans="1:15" s="3" customFormat="1" ht="18" customHeight="1" x14ac:dyDescent="0.2">
      <c r="A20" s="5" t="s">
        <v>35</v>
      </c>
      <c r="B20" s="5" t="s">
        <v>36</v>
      </c>
      <c r="C20" s="6">
        <v>1154500</v>
      </c>
      <c r="D20" s="6">
        <v>1139000</v>
      </c>
      <c r="E20" s="6">
        <v>1154500</v>
      </c>
      <c r="F20" s="6">
        <v>576000</v>
      </c>
      <c r="G20" s="6">
        <v>1733000</v>
      </c>
      <c r="H20" s="6">
        <v>5080349.99</v>
      </c>
      <c r="I20" s="6">
        <v>1132500</v>
      </c>
      <c r="J20" s="6">
        <v>1144500</v>
      </c>
      <c r="K20" s="6">
        <v>1142000</v>
      </c>
      <c r="L20" s="6">
        <v>5760688.9100000001</v>
      </c>
      <c r="M20" s="6">
        <v>1137500</v>
      </c>
      <c r="N20" s="6">
        <f>+N22+N23+N27</f>
        <v>2150500</v>
      </c>
      <c r="O20" s="6">
        <f t="shared" si="1"/>
        <v>23305038.899999999</v>
      </c>
    </row>
    <row r="21" spans="1:15" s="3" customFormat="1" ht="18" customHeight="1" x14ac:dyDescent="0.2">
      <c r="A21" s="5" t="s">
        <v>37</v>
      </c>
      <c r="B21" s="5" t="s">
        <v>38</v>
      </c>
      <c r="C21" s="6">
        <v>1154500</v>
      </c>
      <c r="D21" s="6">
        <v>1139000</v>
      </c>
      <c r="E21" s="6">
        <v>1154500</v>
      </c>
      <c r="F21" s="6">
        <v>576000</v>
      </c>
      <c r="G21" s="6">
        <v>1733000</v>
      </c>
      <c r="H21" s="6">
        <v>5080349.99</v>
      </c>
      <c r="I21" s="6">
        <v>1132500</v>
      </c>
      <c r="J21" s="6">
        <v>1144500</v>
      </c>
      <c r="K21" s="6">
        <v>1142000</v>
      </c>
      <c r="L21" s="6">
        <v>5760688.9000000004</v>
      </c>
      <c r="M21" s="6">
        <v>1137500</v>
      </c>
      <c r="N21" s="6">
        <f>+N20</f>
        <v>2150500</v>
      </c>
      <c r="O21" s="6">
        <f t="shared" si="1"/>
        <v>23305038.890000001</v>
      </c>
    </row>
    <row r="22" spans="1:15" s="3" customFormat="1" ht="18" customHeight="1" x14ac:dyDescent="0.2">
      <c r="A22" s="5" t="s">
        <v>39</v>
      </c>
      <c r="B22" s="5" t="s">
        <v>40</v>
      </c>
      <c r="C22" s="6">
        <v>578500</v>
      </c>
      <c r="D22" s="6">
        <v>574000</v>
      </c>
      <c r="E22" s="6">
        <v>578500</v>
      </c>
      <c r="F22" s="7">
        <v>0</v>
      </c>
      <c r="G22" s="6">
        <v>1157000</v>
      </c>
      <c r="H22" s="6">
        <v>578500</v>
      </c>
      <c r="I22" s="6">
        <v>578500</v>
      </c>
      <c r="J22" s="6">
        <v>578500</v>
      </c>
      <c r="K22" s="6">
        <v>583000</v>
      </c>
      <c r="L22" s="6">
        <v>569500</v>
      </c>
      <c r="M22" s="6">
        <v>578500</v>
      </c>
      <c r="N22" s="6">
        <f>+M22</f>
        <v>578500</v>
      </c>
      <c r="O22" s="6">
        <f t="shared" si="1"/>
        <v>6933000</v>
      </c>
    </row>
    <row r="23" spans="1:15" s="3" customFormat="1" ht="18" customHeight="1" x14ac:dyDescent="0.2">
      <c r="A23" s="5" t="s">
        <v>41</v>
      </c>
      <c r="B23" s="5" t="s">
        <v>42</v>
      </c>
      <c r="C23" s="6">
        <v>576000</v>
      </c>
      <c r="D23" s="6">
        <v>565000</v>
      </c>
      <c r="E23" s="6">
        <v>576000</v>
      </c>
      <c r="F23" s="6">
        <v>576000</v>
      </c>
      <c r="G23" s="6">
        <v>576000</v>
      </c>
      <c r="H23" s="6">
        <v>576000</v>
      </c>
      <c r="I23" s="6">
        <v>554000</v>
      </c>
      <c r="J23" s="6">
        <v>566000</v>
      </c>
      <c r="K23" s="6">
        <v>559000</v>
      </c>
      <c r="L23" s="6">
        <v>559000</v>
      </c>
      <c r="M23" s="6">
        <v>559000</v>
      </c>
      <c r="N23" s="6">
        <v>590000</v>
      </c>
      <c r="O23" s="6">
        <f t="shared" si="1"/>
        <v>6832000</v>
      </c>
    </row>
    <row r="24" spans="1:15" s="3" customFormat="1" ht="18" customHeight="1" x14ac:dyDescent="0.2">
      <c r="A24" s="5" t="s">
        <v>43</v>
      </c>
      <c r="B24" s="5" t="s">
        <v>44</v>
      </c>
      <c r="C24" s="7">
        <v>0</v>
      </c>
      <c r="D24" s="7">
        <v>0</v>
      </c>
      <c r="E24" s="7">
        <v>0</v>
      </c>
      <c r="F24" s="7">
        <v>0</v>
      </c>
      <c r="G24" s="7">
        <v>0</v>
      </c>
      <c r="H24" s="6">
        <v>3825849.99</v>
      </c>
      <c r="I24" s="7">
        <v>0</v>
      </c>
      <c r="J24" s="7">
        <v>0</v>
      </c>
      <c r="K24" s="7">
        <v>0</v>
      </c>
      <c r="L24" s="7">
        <v>0</v>
      </c>
      <c r="M24" s="7">
        <v>0</v>
      </c>
      <c r="N24" s="7">
        <v>0</v>
      </c>
      <c r="O24" s="6">
        <f t="shared" si="1"/>
        <v>3825849.99</v>
      </c>
    </row>
    <row r="25" spans="1:15" s="3" customFormat="1" ht="18" customHeight="1" x14ac:dyDescent="0.2">
      <c r="A25" s="5" t="s">
        <v>45</v>
      </c>
      <c r="B25" s="5" t="s">
        <v>46</v>
      </c>
      <c r="C25" s="7">
        <v>0</v>
      </c>
      <c r="D25" s="7">
        <v>0</v>
      </c>
      <c r="E25" s="7">
        <v>0</v>
      </c>
      <c r="F25" s="7">
        <v>0</v>
      </c>
      <c r="G25" s="7">
        <v>0</v>
      </c>
      <c r="H25" s="6">
        <v>100000</v>
      </c>
      <c r="I25" s="7">
        <v>0</v>
      </c>
      <c r="J25" s="7">
        <v>0</v>
      </c>
      <c r="K25" s="7">
        <v>0</v>
      </c>
      <c r="L25" s="7">
        <v>0</v>
      </c>
      <c r="M25" s="7">
        <v>0</v>
      </c>
      <c r="N25" s="7">
        <v>0</v>
      </c>
      <c r="O25" s="6">
        <f t="shared" si="1"/>
        <v>100000</v>
      </c>
    </row>
    <row r="26" spans="1:15" s="3" customFormat="1" ht="30.75" customHeight="1" x14ac:dyDescent="0.2">
      <c r="A26" s="5" t="s">
        <v>47</v>
      </c>
      <c r="B26" s="5" t="s">
        <v>48</v>
      </c>
      <c r="C26" s="7">
        <v>0</v>
      </c>
      <c r="D26" s="7">
        <v>0</v>
      </c>
      <c r="E26" s="7">
        <v>0</v>
      </c>
      <c r="F26" s="7">
        <v>0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  <c r="L26" s="6">
        <v>4632188.91</v>
      </c>
      <c r="M26" s="7">
        <v>0</v>
      </c>
      <c r="N26" s="7">
        <v>0</v>
      </c>
      <c r="O26" s="6">
        <f t="shared" si="1"/>
        <v>4632188.91</v>
      </c>
    </row>
    <row r="27" spans="1:15" s="3" customFormat="1" ht="18" customHeight="1" x14ac:dyDescent="0.2">
      <c r="A27" s="5" t="s">
        <v>256</v>
      </c>
      <c r="B27" s="5" t="s">
        <v>257</v>
      </c>
      <c r="C27" s="7">
        <v>0</v>
      </c>
      <c r="D27" s="7">
        <v>0</v>
      </c>
      <c r="E27" s="7">
        <v>0</v>
      </c>
      <c r="F27" s="7">
        <v>0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6">
        <v>982000</v>
      </c>
      <c r="O27" s="6">
        <f t="shared" si="1"/>
        <v>982000</v>
      </c>
    </row>
    <row r="28" spans="1:15" s="3" customFormat="1" ht="18" customHeight="1" x14ac:dyDescent="0.2">
      <c r="A28" s="5" t="s">
        <v>49</v>
      </c>
      <c r="B28" s="5" t="s">
        <v>50</v>
      </c>
      <c r="C28" s="6">
        <v>629765.74</v>
      </c>
      <c r="D28" s="6">
        <v>637374.1</v>
      </c>
      <c r="E28" s="6">
        <v>639675.1</v>
      </c>
      <c r="F28" s="6">
        <v>640442.1</v>
      </c>
      <c r="G28" s="6">
        <v>625102.1</v>
      </c>
      <c r="H28" s="6">
        <v>630174.53</v>
      </c>
      <c r="I28" s="6">
        <v>632311.9</v>
      </c>
      <c r="J28" s="6">
        <v>637220.69999999995</v>
      </c>
      <c r="K28" s="6">
        <v>621871.88</v>
      </c>
      <c r="L28" s="6">
        <v>617883.48</v>
      </c>
      <c r="M28" s="6">
        <v>643015.51</v>
      </c>
      <c r="N28" s="6">
        <f>+N29+N31+N33</f>
        <v>643874.19999999995</v>
      </c>
      <c r="O28" s="6">
        <f t="shared" si="1"/>
        <v>7598711.3400000008</v>
      </c>
    </row>
    <row r="29" spans="1:15" s="3" customFormat="1" ht="18" customHeight="1" x14ac:dyDescent="0.2">
      <c r="A29" s="5" t="s">
        <v>51</v>
      </c>
      <c r="B29" s="5" t="s">
        <v>52</v>
      </c>
      <c r="C29" s="6">
        <v>292116.51</v>
      </c>
      <c r="D29" s="6">
        <v>295768.21000000002</v>
      </c>
      <c r="E29" s="6">
        <v>296831.71000000002</v>
      </c>
      <c r="F29" s="6">
        <v>297186.21000000002</v>
      </c>
      <c r="G29" s="6">
        <v>290096.21000000002</v>
      </c>
      <c r="H29" s="6">
        <v>292440.64</v>
      </c>
      <c r="I29" s="6">
        <v>293428.51</v>
      </c>
      <c r="J29" s="6">
        <v>295697.31</v>
      </c>
      <c r="K29" s="6">
        <v>288323.71000000002</v>
      </c>
      <c r="L29" s="6">
        <v>286480.31</v>
      </c>
      <c r="M29" s="6">
        <v>298096.09000000003</v>
      </c>
      <c r="N29" s="6">
        <v>298533.31</v>
      </c>
      <c r="O29" s="6">
        <f t="shared" si="1"/>
        <v>3524998.7299999995</v>
      </c>
    </row>
    <row r="30" spans="1:15" s="3" customFormat="1" ht="18" customHeight="1" x14ac:dyDescent="0.2">
      <c r="A30" s="5" t="s">
        <v>53</v>
      </c>
      <c r="B30" s="5" t="s">
        <v>52</v>
      </c>
      <c r="C30" s="6">
        <v>292116.51</v>
      </c>
      <c r="D30" s="6">
        <v>295768.21000000002</v>
      </c>
      <c r="E30" s="6">
        <v>296831.71000000002</v>
      </c>
      <c r="F30" s="6">
        <v>297186.21000000002</v>
      </c>
      <c r="G30" s="6">
        <v>290096.21000000002</v>
      </c>
      <c r="H30" s="6">
        <v>292440.64</v>
      </c>
      <c r="I30" s="6">
        <v>293428.51</v>
      </c>
      <c r="J30" s="6">
        <v>295697.31</v>
      </c>
      <c r="K30" s="6">
        <v>288323.71000000002</v>
      </c>
      <c r="L30" s="6">
        <v>286480.31</v>
      </c>
      <c r="M30" s="6">
        <v>298096.09000000003</v>
      </c>
      <c r="N30" s="6">
        <f>+N29</f>
        <v>298533.31</v>
      </c>
      <c r="O30" s="6">
        <f t="shared" si="1"/>
        <v>3524998.7299999995</v>
      </c>
    </row>
    <row r="31" spans="1:15" s="3" customFormat="1" ht="18" customHeight="1" x14ac:dyDescent="0.2">
      <c r="A31" s="5" t="s">
        <v>54</v>
      </c>
      <c r="B31" s="5" t="s">
        <v>55</v>
      </c>
      <c r="C31" s="6">
        <v>294515.09999999998</v>
      </c>
      <c r="D31" s="6">
        <v>297710.09999999998</v>
      </c>
      <c r="E31" s="6">
        <v>298775.09999999998</v>
      </c>
      <c r="F31" s="6">
        <v>299130.09999999998</v>
      </c>
      <c r="G31" s="6">
        <v>292030.09999999998</v>
      </c>
      <c r="H31" s="6">
        <v>294377.83</v>
      </c>
      <c r="I31" s="6">
        <v>295367.09999999998</v>
      </c>
      <c r="J31" s="6">
        <v>297639.09999999998</v>
      </c>
      <c r="K31" s="6">
        <v>290255.09999999998</v>
      </c>
      <c r="L31" s="6">
        <v>288409.09999999998</v>
      </c>
      <c r="M31" s="6">
        <v>300041.27</v>
      </c>
      <c r="N31" s="6">
        <v>300479.09999999998</v>
      </c>
      <c r="O31" s="6">
        <f t="shared" si="1"/>
        <v>3548729.1000000006</v>
      </c>
    </row>
    <row r="32" spans="1:15" s="3" customFormat="1" ht="18" customHeight="1" x14ac:dyDescent="0.2">
      <c r="A32" s="5" t="s">
        <v>56</v>
      </c>
      <c r="B32" s="5" t="s">
        <v>55</v>
      </c>
      <c r="C32" s="6">
        <v>294515.09999999998</v>
      </c>
      <c r="D32" s="6">
        <v>297710.09999999998</v>
      </c>
      <c r="E32" s="6">
        <v>298775.09999999998</v>
      </c>
      <c r="F32" s="6">
        <v>299130.09999999998</v>
      </c>
      <c r="G32" s="6">
        <v>292030.09999999998</v>
      </c>
      <c r="H32" s="6">
        <v>294377.83</v>
      </c>
      <c r="I32" s="6">
        <v>295367.09999999998</v>
      </c>
      <c r="J32" s="6">
        <v>297639.09999999998</v>
      </c>
      <c r="K32" s="6">
        <v>290255.09999999998</v>
      </c>
      <c r="L32" s="6">
        <v>288409.09999999998</v>
      </c>
      <c r="M32" s="6">
        <v>300041.27</v>
      </c>
      <c r="N32" s="6">
        <v>300479.09999999998</v>
      </c>
      <c r="O32" s="6">
        <f t="shared" si="1"/>
        <v>3548729.1000000006</v>
      </c>
    </row>
    <row r="33" spans="1:15" s="3" customFormat="1" ht="18" customHeight="1" x14ac:dyDescent="0.2">
      <c r="A33" s="5" t="s">
        <v>57</v>
      </c>
      <c r="B33" s="5" t="s">
        <v>58</v>
      </c>
      <c r="C33" s="6">
        <v>43134.13</v>
      </c>
      <c r="D33" s="6">
        <v>43895.79</v>
      </c>
      <c r="E33" s="6">
        <v>44068.29</v>
      </c>
      <c r="F33" s="6">
        <v>44125.79</v>
      </c>
      <c r="G33" s="6">
        <v>42975.79</v>
      </c>
      <c r="H33" s="6">
        <v>43356.06</v>
      </c>
      <c r="I33" s="6">
        <v>43516.29</v>
      </c>
      <c r="J33" s="6">
        <v>43884.29</v>
      </c>
      <c r="K33" s="6">
        <v>43293.07</v>
      </c>
      <c r="L33" s="6">
        <v>42994.07</v>
      </c>
      <c r="M33" s="6">
        <v>44878.15</v>
      </c>
      <c r="N33" s="6">
        <v>44861.79</v>
      </c>
      <c r="O33" s="6">
        <f t="shared" si="1"/>
        <v>524983.51</v>
      </c>
    </row>
    <row r="34" spans="1:15" s="3" customFormat="1" ht="18" customHeight="1" x14ac:dyDescent="0.2">
      <c r="A34" s="5" t="s">
        <v>59</v>
      </c>
      <c r="B34" s="5" t="s">
        <v>58</v>
      </c>
      <c r="C34" s="6">
        <v>43134.13</v>
      </c>
      <c r="D34" s="6">
        <v>43895.79</v>
      </c>
      <c r="E34" s="6">
        <v>44068.29</v>
      </c>
      <c r="F34" s="6">
        <v>44125.79</v>
      </c>
      <c r="G34" s="6">
        <v>42975.79</v>
      </c>
      <c r="H34" s="6">
        <v>43356.06</v>
      </c>
      <c r="I34" s="6">
        <v>43516.29</v>
      </c>
      <c r="J34" s="6">
        <v>43884.29</v>
      </c>
      <c r="K34" s="6">
        <v>43293.07</v>
      </c>
      <c r="L34" s="6">
        <v>42994.07</v>
      </c>
      <c r="M34" s="6">
        <v>44878.15</v>
      </c>
      <c r="N34" s="6">
        <f>+N33</f>
        <v>44861.79</v>
      </c>
      <c r="O34" s="6">
        <f t="shared" si="1"/>
        <v>524983.51</v>
      </c>
    </row>
    <row r="35" spans="1:15" s="3" customFormat="1" ht="18" customHeight="1" x14ac:dyDescent="0.2">
      <c r="A35" s="14">
        <v>2.2000000000000002</v>
      </c>
      <c r="B35" s="8" t="s">
        <v>60</v>
      </c>
      <c r="C35" s="4">
        <f>+C36+C47+C50+C53+C56+C61+C67+C74</f>
        <v>137995.85</v>
      </c>
      <c r="D35" s="4">
        <f>+D36+D47+D50+D53+D56+D61+D67+D74</f>
        <v>253465.62</v>
      </c>
      <c r="E35" s="4">
        <f>+E36+E47+E50+E53+E56+E61+E67+E74</f>
        <v>265021.91000000003</v>
      </c>
      <c r="F35" s="4">
        <f>+F36+F47+F50+F53+F56+F61+F67+F74</f>
        <v>237043.82</v>
      </c>
      <c r="G35" s="4">
        <f>+G36+G47+G50+G53+G56+G61+G67+G74</f>
        <v>191502.4</v>
      </c>
      <c r="H35" s="4">
        <f>+H36+H47+H50+H53+H56+H61+H67+H74</f>
        <v>160286.02000000002</v>
      </c>
      <c r="I35" s="4">
        <f>+I36+I47+I50+I53+I56+I61+I67+I74</f>
        <v>223736.50999999998</v>
      </c>
      <c r="J35" s="4">
        <f>+J36+J47+J50+J53+J56+J61+J67+J74</f>
        <v>194107.27</v>
      </c>
      <c r="K35" s="4">
        <f>+K36+K47+K50+K53+K56+K61+K67+K74</f>
        <v>197363.7</v>
      </c>
      <c r="L35" s="4">
        <f>+L36+L47+L50+L53+L56+L61+L67+L74</f>
        <v>219592.95999999999</v>
      </c>
      <c r="M35" s="4">
        <f>+M36+M47+M50+M53+M56+M61+M67+M74</f>
        <v>217380.4</v>
      </c>
      <c r="N35" s="4">
        <f>+N36+N47+N50+N53+N56+N61+N67+N74</f>
        <v>1207872.69</v>
      </c>
      <c r="O35" s="4">
        <f>SUM(C35:N35)</f>
        <v>3505369.15</v>
      </c>
    </row>
    <row r="36" spans="1:15" s="3" customFormat="1" ht="18" customHeight="1" x14ac:dyDescent="0.2">
      <c r="A36" s="5" t="s">
        <v>61</v>
      </c>
      <c r="B36" s="5" t="s">
        <v>62</v>
      </c>
      <c r="C36" s="6">
        <v>71991.350000000006</v>
      </c>
      <c r="D36" s="6">
        <v>163900.73000000001</v>
      </c>
      <c r="E36" s="6">
        <v>40953.65</v>
      </c>
      <c r="F36" s="6">
        <v>203831.82</v>
      </c>
      <c r="G36" s="6">
        <v>124394.9</v>
      </c>
      <c r="H36" s="6">
        <v>127074.02</v>
      </c>
      <c r="I36" s="6">
        <v>126842.11</v>
      </c>
      <c r="J36" s="6">
        <v>131365.26999999999</v>
      </c>
      <c r="K36" s="6">
        <v>127030.08</v>
      </c>
      <c r="L36" s="6">
        <v>135837.96</v>
      </c>
      <c r="M36" s="6">
        <v>135098.29999999999</v>
      </c>
      <c r="N36" s="6">
        <f>+N37+N39+N41+N43+N45</f>
        <v>90786.63</v>
      </c>
      <c r="O36" s="6">
        <f t="shared" ref="O36:O95" si="2">SUM(C36:N36)</f>
        <v>1479106.8200000003</v>
      </c>
    </row>
    <row r="37" spans="1:15" s="3" customFormat="1" ht="18" customHeight="1" x14ac:dyDescent="0.2">
      <c r="A37" s="5" t="s">
        <v>63</v>
      </c>
      <c r="B37" s="5" t="s">
        <v>64</v>
      </c>
      <c r="C37" s="6">
        <v>66721.11</v>
      </c>
      <c r="D37" s="6">
        <v>66355.320000000007</v>
      </c>
      <c r="E37" s="6">
        <v>34432.300000000003</v>
      </c>
      <c r="F37" s="6">
        <v>99082.35</v>
      </c>
      <c r="G37" s="6">
        <v>66143.48</v>
      </c>
      <c r="H37" s="6">
        <v>66059.839999999997</v>
      </c>
      <c r="I37" s="6">
        <v>66661.03</v>
      </c>
      <c r="J37" s="6">
        <v>69546.37</v>
      </c>
      <c r="K37" s="6">
        <v>67952.94</v>
      </c>
      <c r="L37" s="6">
        <v>71402.850000000006</v>
      </c>
      <c r="M37" s="6">
        <v>78976.3</v>
      </c>
      <c r="N37" s="6">
        <v>36586.33</v>
      </c>
      <c r="O37" s="6">
        <f t="shared" si="2"/>
        <v>789920.22</v>
      </c>
    </row>
    <row r="38" spans="1:15" s="3" customFormat="1" ht="18" customHeight="1" x14ac:dyDescent="0.2">
      <c r="A38" s="5" t="s">
        <v>65</v>
      </c>
      <c r="B38" s="5" t="s">
        <v>64</v>
      </c>
      <c r="C38" s="6">
        <v>66721.11</v>
      </c>
      <c r="D38" s="6">
        <v>66355.320000000007</v>
      </c>
      <c r="E38" s="6">
        <v>34432.300000000003</v>
      </c>
      <c r="F38" s="6">
        <v>99082.35</v>
      </c>
      <c r="G38" s="6">
        <v>66143.48</v>
      </c>
      <c r="H38" s="6">
        <v>66059.839999999997</v>
      </c>
      <c r="I38" s="6">
        <v>66661.03</v>
      </c>
      <c r="J38" s="6">
        <v>69546.37</v>
      </c>
      <c r="K38" s="6">
        <v>67952.94</v>
      </c>
      <c r="L38" s="6">
        <v>71402.850000000006</v>
      </c>
      <c r="M38" s="6">
        <v>78976.3</v>
      </c>
      <c r="N38" s="6">
        <f>+N37</f>
        <v>36586.33</v>
      </c>
      <c r="O38" s="6">
        <f t="shared" si="2"/>
        <v>789920.22</v>
      </c>
    </row>
    <row r="39" spans="1:15" s="3" customFormat="1" ht="18" customHeight="1" x14ac:dyDescent="0.2">
      <c r="A39" s="5" t="s">
        <v>66</v>
      </c>
      <c r="B39" s="5" t="s">
        <v>67</v>
      </c>
      <c r="C39" s="6">
        <v>4970.24</v>
      </c>
      <c r="D39" s="6">
        <v>4970.3500000000004</v>
      </c>
      <c r="E39" s="6">
        <v>4970.3500000000004</v>
      </c>
      <c r="F39" s="6">
        <v>4970.3500000000004</v>
      </c>
      <c r="G39" s="6">
        <v>4970.3500000000004</v>
      </c>
      <c r="H39" s="6">
        <v>4970.3500000000004</v>
      </c>
      <c r="I39" s="6">
        <v>4970.3500000000004</v>
      </c>
      <c r="J39" s="6">
        <v>4970.3500000000004</v>
      </c>
      <c r="K39" s="6">
        <v>4970.3500000000004</v>
      </c>
      <c r="L39" s="6">
        <v>4970.3500000000004</v>
      </c>
      <c r="M39" s="6">
        <v>4970.3500000000004</v>
      </c>
      <c r="N39" s="6">
        <v>4970.3500000000004</v>
      </c>
      <c r="O39" s="6">
        <f t="shared" si="2"/>
        <v>59644.089999999989</v>
      </c>
    </row>
    <row r="40" spans="1:15" s="3" customFormat="1" ht="18" customHeight="1" x14ac:dyDescent="0.2">
      <c r="A40" s="5" t="s">
        <v>68</v>
      </c>
      <c r="B40" s="5" t="s">
        <v>67</v>
      </c>
      <c r="C40" s="6">
        <v>4970.24</v>
      </c>
      <c r="D40" s="6">
        <v>4970.3500000000004</v>
      </c>
      <c r="E40" s="6">
        <v>4970.3500000000004</v>
      </c>
      <c r="F40" s="6">
        <v>4970.3500000000004</v>
      </c>
      <c r="G40" s="6">
        <v>4970.3500000000004</v>
      </c>
      <c r="H40" s="6">
        <v>4970.3500000000004</v>
      </c>
      <c r="I40" s="6">
        <v>4970.3500000000004</v>
      </c>
      <c r="J40" s="6">
        <v>4970.3500000000004</v>
      </c>
      <c r="K40" s="6">
        <v>4970.3500000000004</v>
      </c>
      <c r="L40" s="6">
        <v>4970.3500000000004</v>
      </c>
      <c r="M40" s="6">
        <v>4970.3500000000004</v>
      </c>
      <c r="N40" s="6">
        <f>+N39</f>
        <v>4970.3500000000004</v>
      </c>
      <c r="O40" s="6">
        <f t="shared" si="2"/>
        <v>59644.089999999989</v>
      </c>
    </row>
    <row r="41" spans="1:15" s="3" customFormat="1" ht="18" customHeight="1" x14ac:dyDescent="0.2">
      <c r="A41" s="5" t="s">
        <v>69</v>
      </c>
      <c r="B41" s="5" t="s">
        <v>70</v>
      </c>
      <c r="C41" s="7">
        <v>0</v>
      </c>
      <c r="D41" s="6">
        <v>92275.06</v>
      </c>
      <c r="E41" s="7">
        <v>0</v>
      </c>
      <c r="F41" s="6">
        <v>98616.12</v>
      </c>
      <c r="G41" s="6">
        <v>52695.07</v>
      </c>
      <c r="H41" s="6">
        <v>55743.83</v>
      </c>
      <c r="I41" s="6">
        <v>53894.73</v>
      </c>
      <c r="J41" s="6">
        <v>56068.55</v>
      </c>
      <c r="K41" s="6">
        <v>52568.79</v>
      </c>
      <c r="L41" s="6">
        <v>58462.76</v>
      </c>
      <c r="M41" s="6">
        <v>50149.65</v>
      </c>
      <c r="N41" s="6">
        <v>46676.95</v>
      </c>
      <c r="O41" s="6">
        <f t="shared" si="2"/>
        <v>617151.50999999989</v>
      </c>
    </row>
    <row r="42" spans="1:15" s="3" customFormat="1" ht="18" customHeight="1" x14ac:dyDescent="0.2">
      <c r="A42" s="5" t="s">
        <v>71</v>
      </c>
      <c r="B42" s="5" t="s">
        <v>72</v>
      </c>
      <c r="C42" s="7">
        <v>0</v>
      </c>
      <c r="D42" s="6">
        <v>92275.06</v>
      </c>
      <c r="E42" s="7">
        <v>0</v>
      </c>
      <c r="F42" s="6">
        <v>98616.12</v>
      </c>
      <c r="G42" s="6">
        <v>52695.07</v>
      </c>
      <c r="H42" s="6">
        <v>55743.83</v>
      </c>
      <c r="I42" s="6">
        <v>53894.73</v>
      </c>
      <c r="J42" s="6">
        <v>56068.55</v>
      </c>
      <c r="K42" s="6">
        <v>52568.79</v>
      </c>
      <c r="L42" s="6">
        <v>58462.76</v>
      </c>
      <c r="M42" s="6">
        <v>50149.65</v>
      </c>
      <c r="N42" s="6">
        <f>+N41</f>
        <v>46676.95</v>
      </c>
      <c r="O42" s="6">
        <f t="shared" si="2"/>
        <v>617151.50999999989</v>
      </c>
    </row>
    <row r="43" spans="1:15" s="3" customFormat="1" ht="18" customHeight="1" x14ac:dyDescent="0.2">
      <c r="A43" s="5" t="s">
        <v>73</v>
      </c>
      <c r="B43" s="5" t="s">
        <v>74</v>
      </c>
      <c r="C43" s="7">
        <v>300</v>
      </c>
      <c r="D43" s="7">
        <v>300</v>
      </c>
      <c r="E43" s="7">
        <v>0</v>
      </c>
      <c r="F43" s="7">
        <v>600</v>
      </c>
      <c r="G43" s="7">
        <v>300</v>
      </c>
      <c r="H43" s="7">
        <v>300</v>
      </c>
      <c r="I43" s="7">
        <v>300</v>
      </c>
      <c r="J43" s="7">
        <v>300</v>
      </c>
      <c r="K43" s="6">
        <v>1002</v>
      </c>
      <c r="L43" s="6">
        <v>1002</v>
      </c>
      <c r="M43" s="6">
        <v>1002</v>
      </c>
      <c r="N43" s="6">
        <v>1002</v>
      </c>
      <c r="O43" s="6">
        <f t="shared" si="2"/>
        <v>6408</v>
      </c>
    </row>
    <row r="44" spans="1:15" s="3" customFormat="1" ht="18" customHeight="1" x14ac:dyDescent="0.2">
      <c r="A44" s="5" t="s">
        <v>232</v>
      </c>
      <c r="B44" s="5" t="s">
        <v>74</v>
      </c>
      <c r="C44" s="7">
        <v>300</v>
      </c>
      <c r="D44" s="7">
        <v>300</v>
      </c>
      <c r="E44" s="7">
        <v>0</v>
      </c>
      <c r="F44" s="7">
        <v>600</v>
      </c>
      <c r="G44" s="7">
        <v>300</v>
      </c>
      <c r="H44" s="7">
        <v>300</v>
      </c>
      <c r="I44" s="7">
        <v>300</v>
      </c>
      <c r="J44" s="7">
        <v>300</v>
      </c>
      <c r="K44" s="6">
        <v>1002</v>
      </c>
      <c r="L44" s="6">
        <v>1002</v>
      </c>
      <c r="M44" s="6">
        <v>1002</v>
      </c>
      <c r="N44" s="6">
        <v>1002</v>
      </c>
      <c r="O44" s="6">
        <f t="shared" si="2"/>
        <v>6408</v>
      </c>
    </row>
    <row r="45" spans="1:15" s="3" customFormat="1" ht="18" customHeight="1" x14ac:dyDescent="0.2">
      <c r="A45" s="5" t="s">
        <v>231</v>
      </c>
      <c r="B45" s="5" t="s">
        <v>217</v>
      </c>
      <c r="C45" s="7">
        <v>0</v>
      </c>
      <c r="D45" s="7">
        <v>0</v>
      </c>
      <c r="E45" s="6">
        <v>1551</v>
      </c>
      <c r="F45" s="7">
        <v>563</v>
      </c>
      <c r="G45" s="7">
        <v>286</v>
      </c>
      <c r="H45" s="7">
        <v>0</v>
      </c>
      <c r="I45" s="6">
        <v>1016</v>
      </c>
      <c r="J45" s="7">
        <v>480</v>
      </c>
      <c r="K45" s="7">
        <v>536</v>
      </c>
      <c r="L45" s="7">
        <v>0</v>
      </c>
      <c r="M45" s="7">
        <v>0</v>
      </c>
      <c r="N45" s="6">
        <v>1551</v>
      </c>
      <c r="O45" s="6">
        <f t="shared" si="2"/>
        <v>5983</v>
      </c>
    </row>
    <row r="46" spans="1:15" s="3" customFormat="1" ht="18" customHeight="1" x14ac:dyDescent="0.2">
      <c r="A46" s="5" t="s">
        <v>230</v>
      </c>
      <c r="B46" s="5" t="s">
        <v>217</v>
      </c>
      <c r="C46" s="7">
        <v>0</v>
      </c>
      <c r="D46" s="7">
        <v>0</v>
      </c>
      <c r="E46" s="6">
        <v>1551</v>
      </c>
      <c r="F46" s="7">
        <v>563</v>
      </c>
      <c r="G46" s="7">
        <v>286</v>
      </c>
      <c r="H46" s="7">
        <v>0</v>
      </c>
      <c r="I46" s="6">
        <v>1016</v>
      </c>
      <c r="J46" s="7">
        <v>480</v>
      </c>
      <c r="K46" s="7">
        <v>536</v>
      </c>
      <c r="L46" s="7">
        <v>0</v>
      </c>
      <c r="M46" s="7">
        <v>0</v>
      </c>
      <c r="N46" s="6">
        <v>1551</v>
      </c>
      <c r="O46" s="6">
        <f t="shared" si="2"/>
        <v>5983</v>
      </c>
    </row>
    <row r="47" spans="1:15" s="3" customFormat="1" ht="18" customHeight="1" x14ac:dyDescent="0.2">
      <c r="A47" s="5" t="s">
        <v>229</v>
      </c>
      <c r="B47" s="5" t="s">
        <v>218</v>
      </c>
      <c r="C47" s="7">
        <v>0</v>
      </c>
      <c r="D47" s="7">
        <v>0</v>
      </c>
      <c r="E47" s="7">
        <v>0</v>
      </c>
      <c r="F47" s="7">
        <v>0</v>
      </c>
      <c r="G47" s="6">
        <v>33895.5</v>
      </c>
      <c r="H47" s="7">
        <v>0</v>
      </c>
      <c r="I47" s="7">
        <v>0</v>
      </c>
      <c r="J47" s="7">
        <v>0</v>
      </c>
      <c r="K47" s="7">
        <v>0</v>
      </c>
      <c r="L47" s="7">
        <v>0</v>
      </c>
      <c r="M47" s="7">
        <v>0</v>
      </c>
      <c r="N47" s="7">
        <v>0</v>
      </c>
      <c r="O47" s="6">
        <f t="shared" si="2"/>
        <v>33895.5</v>
      </c>
    </row>
    <row r="48" spans="1:15" s="3" customFormat="1" ht="18" customHeight="1" x14ac:dyDescent="0.2">
      <c r="A48" s="5" t="s">
        <v>228</v>
      </c>
      <c r="B48" s="5" t="s">
        <v>219</v>
      </c>
      <c r="C48" s="7">
        <v>0</v>
      </c>
      <c r="D48" s="7">
        <v>0</v>
      </c>
      <c r="E48" s="7">
        <v>0</v>
      </c>
      <c r="F48" s="7">
        <v>0</v>
      </c>
      <c r="G48" s="6">
        <v>33895.5</v>
      </c>
      <c r="H48" s="7">
        <v>0</v>
      </c>
      <c r="I48" s="7">
        <v>0</v>
      </c>
      <c r="J48" s="7">
        <v>0</v>
      </c>
      <c r="K48" s="7">
        <v>0</v>
      </c>
      <c r="L48" s="7">
        <v>0</v>
      </c>
      <c r="M48" s="7">
        <v>0</v>
      </c>
      <c r="N48" s="7">
        <v>0</v>
      </c>
      <c r="O48" s="6">
        <f t="shared" si="2"/>
        <v>33895.5</v>
      </c>
    </row>
    <row r="49" spans="1:15" s="3" customFormat="1" ht="18" customHeight="1" x14ac:dyDescent="0.2">
      <c r="A49" s="5" t="s">
        <v>227</v>
      </c>
      <c r="B49" s="5" t="s">
        <v>219</v>
      </c>
      <c r="C49" s="7">
        <v>0</v>
      </c>
      <c r="D49" s="7">
        <v>0</v>
      </c>
      <c r="E49" s="7">
        <v>0</v>
      </c>
      <c r="F49" s="7">
        <v>0</v>
      </c>
      <c r="G49" s="6">
        <v>33895.5</v>
      </c>
      <c r="H49" s="7">
        <v>0</v>
      </c>
      <c r="I49" s="7">
        <v>0</v>
      </c>
      <c r="J49" s="7">
        <v>0</v>
      </c>
      <c r="K49" s="7">
        <v>0</v>
      </c>
      <c r="L49" s="7">
        <v>0</v>
      </c>
      <c r="M49" s="7">
        <v>0</v>
      </c>
      <c r="N49" s="7">
        <v>0</v>
      </c>
      <c r="O49" s="6">
        <f t="shared" si="2"/>
        <v>33895.5</v>
      </c>
    </row>
    <row r="50" spans="1:15" s="3" customFormat="1" ht="18" customHeight="1" x14ac:dyDescent="0.2">
      <c r="A50" s="5" t="s">
        <v>226</v>
      </c>
      <c r="B50" s="5" t="s">
        <v>220</v>
      </c>
      <c r="C50" s="6">
        <v>32792.5</v>
      </c>
      <c r="D50" s="7">
        <v>0</v>
      </c>
      <c r="E50" s="7">
        <v>0</v>
      </c>
      <c r="F50" s="7">
        <v>0</v>
      </c>
      <c r="G50" s="7">
        <v>0</v>
      </c>
      <c r="H50" s="7">
        <v>0</v>
      </c>
      <c r="I50" s="7">
        <v>0</v>
      </c>
      <c r="J50" s="6">
        <v>29530</v>
      </c>
      <c r="K50" s="7">
        <v>0</v>
      </c>
      <c r="L50" s="6">
        <v>28835</v>
      </c>
      <c r="M50" s="7">
        <v>0</v>
      </c>
      <c r="N50" s="7">
        <v>0</v>
      </c>
      <c r="O50" s="6">
        <f t="shared" si="2"/>
        <v>91157.5</v>
      </c>
    </row>
    <row r="51" spans="1:15" s="3" customFormat="1" ht="18" customHeight="1" x14ac:dyDescent="0.2">
      <c r="A51" s="5" t="s">
        <v>225</v>
      </c>
      <c r="B51" s="5" t="s">
        <v>221</v>
      </c>
      <c r="C51" s="6">
        <v>32792.5</v>
      </c>
      <c r="D51" s="7">
        <v>0</v>
      </c>
      <c r="E51" s="7">
        <v>0</v>
      </c>
      <c r="F51" s="7">
        <v>0</v>
      </c>
      <c r="G51" s="7">
        <v>0</v>
      </c>
      <c r="H51" s="7">
        <v>0</v>
      </c>
      <c r="I51" s="7">
        <v>0</v>
      </c>
      <c r="J51" s="6">
        <v>29530</v>
      </c>
      <c r="K51" s="7">
        <v>0</v>
      </c>
      <c r="L51" s="6">
        <v>28835</v>
      </c>
      <c r="M51" s="7">
        <v>0</v>
      </c>
      <c r="N51" s="7">
        <v>0</v>
      </c>
      <c r="O51" s="6">
        <f t="shared" si="2"/>
        <v>91157.5</v>
      </c>
    </row>
    <row r="52" spans="1:15" s="3" customFormat="1" ht="18" customHeight="1" x14ac:dyDescent="0.2">
      <c r="A52" s="5" t="s">
        <v>224</v>
      </c>
      <c r="B52" s="5" t="s">
        <v>221</v>
      </c>
      <c r="C52" s="6">
        <v>32792.5</v>
      </c>
      <c r="D52" s="7">
        <v>0</v>
      </c>
      <c r="E52" s="7">
        <v>0</v>
      </c>
      <c r="F52" s="7">
        <v>0</v>
      </c>
      <c r="G52" s="7">
        <v>0</v>
      </c>
      <c r="H52" s="7">
        <v>0</v>
      </c>
      <c r="I52" s="7">
        <v>0</v>
      </c>
      <c r="J52" s="6">
        <v>29530</v>
      </c>
      <c r="K52" s="7">
        <v>0</v>
      </c>
      <c r="L52" s="6">
        <v>28835</v>
      </c>
      <c r="M52" s="7">
        <v>0</v>
      </c>
      <c r="N52" s="7">
        <v>0</v>
      </c>
      <c r="O52" s="6">
        <f t="shared" si="2"/>
        <v>91157.5</v>
      </c>
    </row>
    <row r="53" spans="1:15" s="3" customFormat="1" ht="18" customHeight="1" x14ac:dyDescent="0.2">
      <c r="A53" s="5" t="s">
        <v>223</v>
      </c>
      <c r="B53" s="5" t="s">
        <v>222</v>
      </c>
      <c r="C53" s="7">
        <v>0</v>
      </c>
      <c r="D53" s="6">
        <v>15000</v>
      </c>
      <c r="E53" s="7">
        <v>0</v>
      </c>
      <c r="F53" s="7">
        <v>0</v>
      </c>
      <c r="G53" s="7">
        <v>0</v>
      </c>
      <c r="H53" s="7">
        <v>0</v>
      </c>
      <c r="I53" s="7">
        <v>0</v>
      </c>
      <c r="J53" s="7">
        <v>0</v>
      </c>
      <c r="K53" s="7">
        <v>0</v>
      </c>
      <c r="L53" s="7">
        <v>0</v>
      </c>
      <c r="M53" s="7">
        <v>0</v>
      </c>
      <c r="N53" s="7">
        <v>0</v>
      </c>
      <c r="O53" s="6">
        <f t="shared" si="2"/>
        <v>15000</v>
      </c>
    </row>
    <row r="54" spans="1:15" s="3" customFormat="1" ht="18" customHeight="1" x14ac:dyDescent="0.2">
      <c r="A54" s="5" t="s">
        <v>75</v>
      </c>
      <c r="B54" s="5" t="s">
        <v>76</v>
      </c>
      <c r="C54" s="7">
        <v>0</v>
      </c>
      <c r="D54" s="6">
        <v>15000</v>
      </c>
      <c r="E54" s="7">
        <v>0</v>
      </c>
      <c r="F54" s="7">
        <v>0</v>
      </c>
      <c r="G54" s="7">
        <v>0</v>
      </c>
      <c r="H54" s="7">
        <v>0</v>
      </c>
      <c r="I54" s="7">
        <v>0</v>
      </c>
      <c r="J54" s="7">
        <v>0</v>
      </c>
      <c r="K54" s="7">
        <v>0</v>
      </c>
      <c r="L54" s="7">
        <v>0</v>
      </c>
      <c r="M54" s="7">
        <v>0</v>
      </c>
      <c r="N54" s="7">
        <v>0</v>
      </c>
      <c r="O54" s="6">
        <f t="shared" si="2"/>
        <v>15000</v>
      </c>
    </row>
    <row r="55" spans="1:15" s="3" customFormat="1" ht="18" customHeight="1" x14ac:dyDescent="0.2">
      <c r="A55" s="5" t="s">
        <v>77</v>
      </c>
      <c r="B55" s="5" t="s">
        <v>76</v>
      </c>
      <c r="C55" s="7">
        <v>0</v>
      </c>
      <c r="D55" s="6">
        <v>15000</v>
      </c>
      <c r="E55" s="7">
        <v>0</v>
      </c>
      <c r="F55" s="7">
        <v>0</v>
      </c>
      <c r="G55" s="7">
        <v>0</v>
      </c>
      <c r="H55" s="7">
        <v>0</v>
      </c>
      <c r="I55" s="7">
        <v>0</v>
      </c>
      <c r="J55" s="7">
        <v>0</v>
      </c>
      <c r="K55" s="7">
        <v>0</v>
      </c>
      <c r="L55" s="7">
        <v>0</v>
      </c>
      <c r="M55" s="7">
        <v>0</v>
      </c>
      <c r="N55" s="7">
        <v>0</v>
      </c>
      <c r="O55" s="6">
        <f t="shared" si="2"/>
        <v>15000</v>
      </c>
    </row>
    <row r="56" spans="1:15" s="3" customFormat="1" ht="18" customHeight="1" x14ac:dyDescent="0.2">
      <c r="A56" s="5" t="s">
        <v>78</v>
      </c>
      <c r="B56" s="5" t="s">
        <v>79</v>
      </c>
      <c r="C56" s="6">
        <v>33212</v>
      </c>
      <c r="D56" s="6">
        <v>33212</v>
      </c>
      <c r="E56" s="6">
        <v>224068.26</v>
      </c>
      <c r="F56" s="6">
        <v>33212</v>
      </c>
      <c r="G56" s="6">
        <v>33212</v>
      </c>
      <c r="H56" s="6">
        <v>33212</v>
      </c>
      <c r="I56" s="6">
        <v>33212</v>
      </c>
      <c r="J56" s="6">
        <v>33212</v>
      </c>
      <c r="K56" s="6">
        <v>33212</v>
      </c>
      <c r="L56" s="6">
        <v>33212</v>
      </c>
      <c r="M56" s="6">
        <v>33212</v>
      </c>
      <c r="N56" s="6">
        <v>34668</v>
      </c>
      <c r="O56" s="6">
        <f t="shared" si="2"/>
        <v>590856.26</v>
      </c>
    </row>
    <row r="57" spans="1:15" s="3" customFormat="1" ht="18" customHeight="1" x14ac:dyDescent="0.2">
      <c r="A57" s="5" t="s">
        <v>80</v>
      </c>
      <c r="B57" s="5" t="s">
        <v>81</v>
      </c>
      <c r="C57" s="7">
        <v>0</v>
      </c>
      <c r="D57" s="7">
        <v>0</v>
      </c>
      <c r="E57" s="6">
        <v>190856.26</v>
      </c>
      <c r="F57" s="7">
        <v>0</v>
      </c>
      <c r="G57" s="7">
        <v>0</v>
      </c>
      <c r="H57" s="7">
        <v>0</v>
      </c>
      <c r="I57" s="7">
        <v>0</v>
      </c>
      <c r="J57" s="7">
        <v>0</v>
      </c>
      <c r="K57" s="7">
        <v>0</v>
      </c>
      <c r="L57" s="7">
        <v>0</v>
      </c>
      <c r="M57" s="7">
        <v>0</v>
      </c>
      <c r="N57" s="7">
        <v>0</v>
      </c>
      <c r="O57" s="6">
        <f t="shared" si="2"/>
        <v>190856.26</v>
      </c>
    </row>
    <row r="58" spans="1:15" s="3" customFormat="1" ht="18" customHeight="1" x14ac:dyDescent="0.2">
      <c r="A58" s="5" t="s">
        <v>82</v>
      </c>
      <c r="B58" s="5" t="s">
        <v>81</v>
      </c>
      <c r="C58" s="7">
        <v>0</v>
      </c>
      <c r="D58" s="7">
        <v>0</v>
      </c>
      <c r="E58" s="6">
        <v>190856.26</v>
      </c>
      <c r="F58" s="7">
        <v>0</v>
      </c>
      <c r="G58" s="7">
        <v>0</v>
      </c>
      <c r="H58" s="7">
        <v>0</v>
      </c>
      <c r="I58" s="7">
        <v>0</v>
      </c>
      <c r="J58" s="7">
        <v>0</v>
      </c>
      <c r="K58" s="7">
        <v>0</v>
      </c>
      <c r="L58" s="7">
        <v>0</v>
      </c>
      <c r="M58" s="7">
        <v>0</v>
      </c>
      <c r="N58" s="7">
        <v>0</v>
      </c>
      <c r="O58" s="6">
        <f t="shared" si="2"/>
        <v>190856.26</v>
      </c>
    </row>
    <row r="59" spans="1:15" s="3" customFormat="1" ht="18" customHeight="1" x14ac:dyDescent="0.2">
      <c r="A59" s="5" t="s">
        <v>83</v>
      </c>
      <c r="B59" s="5" t="s">
        <v>84</v>
      </c>
      <c r="C59" s="6">
        <v>33212</v>
      </c>
      <c r="D59" s="6">
        <v>33212</v>
      </c>
      <c r="E59" s="6">
        <v>33212</v>
      </c>
      <c r="F59" s="6">
        <v>33212</v>
      </c>
      <c r="G59" s="6">
        <v>33212</v>
      </c>
      <c r="H59" s="6">
        <v>33212</v>
      </c>
      <c r="I59" s="6">
        <v>33212</v>
      </c>
      <c r="J59" s="6">
        <v>33212</v>
      </c>
      <c r="K59" s="6">
        <v>33212</v>
      </c>
      <c r="L59" s="6">
        <v>33212</v>
      </c>
      <c r="M59" s="6">
        <v>33212</v>
      </c>
      <c r="N59" s="6">
        <v>34688</v>
      </c>
      <c r="O59" s="6">
        <f t="shared" si="2"/>
        <v>400020</v>
      </c>
    </row>
    <row r="60" spans="1:15" s="3" customFormat="1" ht="18" customHeight="1" x14ac:dyDescent="0.2">
      <c r="A60" s="5" t="s">
        <v>85</v>
      </c>
      <c r="B60" s="5" t="s">
        <v>84</v>
      </c>
      <c r="C60" s="6">
        <v>33212</v>
      </c>
      <c r="D60" s="6">
        <v>33212</v>
      </c>
      <c r="E60" s="6">
        <v>33212</v>
      </c>
      <c r="F60" s="6">
        <v>33212</v>
      </c>
      <c r="G60" s="6">
        <v>33212</v>
      </c>
      <c r="H60" s="6">
        <v>33212</v>
      </c>
      <c r="I60" s="6">
        <v>33212</v>
      </c>
      <c r="J60" s="6">
        <v>33212</v>
      </c>
      <c r="K60" s="6">
        <v>33212</v>
      </c>
      <c r="L60" s="6">
        <v>33212</v>
      </c>
      <c r="M60" s="6">
        <v>33212</v>
      </c>
      <c r="N60" s="6">
        <v>34688</v>
      </c>
      <c r="O60" s="6">
        <f t="shared" si="2"/>
        <v>400020</v>
      </c>
    </row>
    <row r="61" spans="1:15" s="3" customFormat="1" ht="28.5" customHeight="1" x14ac:dyDescent="0.2">
      <c r="A61" s="5" t="s">
        <v>86</v>
      </c>
      <c r="B61" s="5" t="s">
        <v>87</v>
      </c>
      <c r="C61" s="7">
        <v>0</v>
      </c>
      <c r="D61" s="6">
        <v>41352.89</v>
      </c>
      <c r="E61" s="7">
        <v>0</v>
      </c>
      <c r="F61" s="7">
        <v>0</v>
      </c>
      <c r="G61" s="7">
        <v>0</v>
      </c>
      <c r="H61" s="7">
        <v>0</v>
      </c>
      <c r="I61" s="6">
        <v>63682.400000000001</v>
      </c>
      <c r="J61" s="7">
        <v>0</v>
      </c>
      <c r="K61" s="7">
        <v>0</v>
      </c>
      <c r="L61" s="7">
        <v>0</v>
      </c>
      <c r="M61" s="6">
        <v>49070.1</v>
      </c>
      <c r="N61" s="6">
        <v>37569.300000000003</v>
      </c>
      <c r="O61" s="6">
        <f t="shared" si="2"/>
        <v>191674.69</v>
      </c>
    </row>
    <row r="62" spans="1:15" s="3" customFormat="1" ht="31.5" customHeight="1" x14ac:dyDescent="0.2">
      <c r="A62" s="5" t="s">
        <v>88</v>
      </c>
      <c r="B62" s="5" t="s">
        <v>89</v>
      </c>
      <c r="C62" s="7">
        <v>0</v>
      </c>
      <c r="D62" s="6">
        <v>41352.89</v>
      </c>
      <c r="E62" s="7">
        <v>0</v>
      </c>
      <c r="F62" s="7">
        <v>0</v>
      </c>
      <c r="G62" s="7">
        <v>0</v>
      </c>
      <c r="H62" s="7">
        <v>0</v>
      </c>
      <c r="I62" s="6">
        <v>63682.400000000001</v>
      </c>
      <c r="J62" s="7">
        <v>0</v>
      </c>
      <c r="K62" s="7">
        <v>0</v>
      </c>
      <c r="L62" s="7">
        <v>0</v>
      </c>
      <c r="M62" s="6">
        <v>49070.1</v>
      </c>
      <c r="N62" s="6">
        <f>+N61</f>
        <v>37569.300000000003</v>
      </c>
      <c r="O62" s="6">
        <f t="shared" si="2"/>
        <v>191674.69</v>
      </c>
    </row>
    <row r="63" spans="1:15" s="3" customFormat="1" ht="31.5" customHeight="1" x14ac:dyDescent="0.2">
      <c r="A63" s="5" t="s">
        <v>244</v>
      </c>
      <c r="B63" s="5" t="s">
        <v>245</v>
      </c>
      <c r="C63" s="7">
        <v>0</v>
      </c>
      <c r="D63" s="7">
        <v>0</v>
      </c>
      <c r="E63" s="7">
        <v>0</v>
      </c>
      <c r="F63" s="7">
        <v>0</v>
      </c>
      <c r="G63" s="7">
        <v>0</v>
      </c>
      <c r="H63" s="7">
        <v>0</v>
      </c>
      <c r="I63" s="7">
        <v>0</v>
      </c>
      <c r="J63" s="7">
        <v>0</v>
      </c>
      <c r="K63" s="7">
        <v>0</v>
      </c>
      <c r="L63" s="7">
        <v>0</v>
      </c>
      <c r="M63" s="7">
        <v>0</v>
      </c>
      <c r="N63" s="7">
        <v>0</v>
      </c>
      <c r="O63" s="7">
        <v>0</v>
      </c>
    </row>
    <row r="64" spans="1:15" s="3" customFormat="1" ht="30" customHeight="1" x14ac:dyDescent="0.2">
      <c r="A64" s="5" t="s">
        <v>90</v>
      </c>
      <c r="B64" s="5" t="s">
        <v>91</v>
      </c>
      <c r="C64" s="7">
        <v>0</v>
      </c>
      <c r="D64" s="6">
        <v>41352.89</v>
      </c>
      <c r="E64" s="7">
        <v>0</v>
      </c>
      <c r="F64" s="7">
        <v>0</v>
      </c>
      <c r="G64" s="7">
        <v>0</v>
      </c>
      <c r="H64" s="7">
        <v>0</v>
      </c>
      <c r="I64" s="6">
        <v>6000</v>
      </c>
      <c r="J64" s="7">
        <v>0</v>
      </c>
      <c r="K64" s="7">
        <v>0</v>
      </c>
      <c r="L64" s="7">
        <v>0</v>
      </c>
      <c r="M64" s="7">
        <v>0</v>
      </c>
      <c r="N64" s="7">
        <v>0</v>
      </c>
      <c r="O64" s="6">
        <f t="shared" si="2"/>
        <v>47352.89</v>
      </c>
    </row>
    <row r="65" spans="1:15" s="3" customFormat="1" ht="28.5" customHeight="1" x14ac:dyDescent="0.2">
      <c r="A65" s="5" t="s">
        <v>92</v>
      </c>
      <c r="B65" s="5" t="s">
        <v>93</v>
      </c>
      <c r="C65" s="7">
        <v>0</v>
      </c>
      <c r="D65" s="7">
        <v>0</v>
      </c>
      <c r="E65" s="7">
        <v>0</v>
      </c>
      <c r="F65" s="7">
        <v>0</v>
      </c>
      <c r="G65" s="7">
        <v>0</v>
      </c>
      <c r="H65" s="7">
        <v>0</v>
      </c>
      <c r="I65" s="6">
        <v>21882.400000000001</v>
      </c>
      <c r="J65" s="7">
        <v>0</v>
      </c>
      <c r="K65" s="7">
        <v>0</v>
      </c>
      <c r="L65" s="7">
        <v>0</v>
      </c>
      <c r="M65" s="6">
        <v>49070.1</v>
      </c>
      <c r="N65" s="6">
        <v>37569.300000000003</v>
      </c>
      <c r="O65" s="6">
        <f t="shared" si="2"/>
        <v>108521.8</v>
      </c>
    </row>
    <row r="66" spans="1:15" s="3" customFormat="1" ht="27.75" customHeight="1" x14ac:dyDescent="0.2">
      <c r="A66" s="5" t="s">
        <v>94</v>
      </c>
      <c r="B66" s="5" t="s">
        <v>95</v>
      </c>
      <c r="C66" s="7">
        <v>0</v>
      </c>
      <c r="D66" s="7">
        <v>0</v>
      </c>
      <c r="E66" s="7">
        <v>0</v>
      </c>
      <c r="F66" s="7">
        <v>0</v>
      </c>
      <c r="G66" s="7">
        <v>0</v>
      </c>
      <c r="H66" s="7">
        <v>0</v>
      </c>
      <c r="I66" s="6">
        <v>35800</v>
      </c>
      <c r="J66" s="7">
        <v>0</v>
      </c>
      <c r="K66" s="7">
        <v>0</v>
      </c>
      <c r="L66" s="7">
        <v>0</v>
      </c>
      <c r="M66" s="7">
        <v>0</v>
      </c>
      <c r="N66" s="7">
        <v>0</v>
      </c>
      <c r="O66" s="6">
        <f t="shared" si="2"/>
        <v>35800</v>
      </c>
    </row>
    <row r="67" spans="1:15" s="3" customFormat="1" ht="27.75" customHeight="1" x14ac:dyDescent="0.2">
      <c r="A67" s="5" t="s">
        <v>96</v>
      </c>
      <c r="B67" s="5" t="s">
        <v>97</v>
      </c>
      <c r="C67" s="7">
        <v>0</v>
      </c>
      <c r="D67" s="7">
        <v>0</v>
      </c>
      <c r="E67" s="7">
        <v>0</v>
      </c>
      <c r="F67" s="7">
        <v>0</v>
      </c>
      <c r="G67" s="7">
        <v>0</v>
      </c>
      <c r="H67" s="7">
        <v>0</v>
      </c>
      <c r="I67" s="7">
        <v>0</v>
      </c>
      <c r="J67" s="7">
        <v>0</v>
      </c>
      <c r="K67" s="7">
        <v>0</v>
      </c>
      <c r="L67" s="6">
        <v>21708</v>
      </c>
      <c r="M67" s="7">
        <v>0</v>
      </c>
      <c r="N67" s="6">
        <v>766634.2</v>
      </c>
      <c r="O67" s="6">
        <f t="shared" si="2"/>
        <v>788342.2</v>
      </c>
    </row>
    <row r="68" spans="1:15" s="3" customFormat="1" ht="18" customHeight="1" x14ac:dyDescent="0.2">
      <c r="A68" s="5" t="s">
        <v>98</v>
      </c>
      <c r="B68" s="5" t="s">
        <v>99</v>
      </c>
      <c r="C68" s="7">
        <v>0</v>
      </c>
      <c r="D68" s="7">
        <v>0</v>
      </c>
      <c r="E68" s="7">
        <v>0</v>
      </c>
      <c r="F68" s="7">
        <v>0</v>
      </c>
      <c r="G68" s="7">
        <v>0</v>
      </c>
      <c r="H68" s="7">
        <v>0</v>
      </c>
      <c r="I68" s="7">
        <v>0</v>
      </c>
      <c r="J68" s="7">
        <v>0</v>
      </c>
      <c r="K68" s="7">
        <v>0</v>
      </c>
      <c r="L68" s="7">
        <v>0</v>
      </c>
      <c r="M68" s="7">
        <v>0</v>
      </c>
      <c r="N68" s="7">
        <v>0</v>
      </c>
      <c r="O68" s="6">
        <f t="shared" si="2"/>
        <v>0</v>
      </c>
    </row>
    <row r="69" spans="1:15" s="3" customFormat="1" ht="18" customHeight="1" x14ac:dyDescent="0.2">
      <c r="A69" s="5" t="s">
        <v>100</v>
      </c>
      <c r="B69" s="5" t="s">
        <v>101</v>
      </c>
      <c r="C69" s="7">
        <v>0</v>
      </c>
      <c r="D69" s="7">
        <v>0</v>
      </c>
      <c r="E69" s="7">
        <v>0</v>
      </c>
      <c r="F69" s="7">
        <v>0</v>
      </c>
      <c r="G69" s="7">
        <v>0</v>
      </c>
      <c r="H69" s="7">
        <v>0</v>
      </c>
      <c r="I69" s="7">
        <v>0</v>
      </c>
      <c r="J69" s="7">
        <v>0</v>
      </c>
      <c r="K69" s="7">
        <v>0</v>
      </c>
      <c r="L69" s="7">
        <v>0</v>
      </c>
      <c r="M69" s="7">
        <v>0</v>
      </c>
      <c r="N69" s="7">
        <v>0</v>
      </c>
      <c r="O69" s="6">
        <f t="shared" si="2"/>
        <v>0</v>
      </c>
    </row>
    <row r="70" spans="1:15" s="3" customFormat="1" ht="18" customHeight="1" x14ac:dyDescent="0.2">
      <c r="A70" s="5" t="s">
        <v>102</v>
      </c>
      <c r="B70" s="5" t="s">
        <v>103</v>
      </c>
      <c r="C70" s="7">
        <v>0</v>
      </c>
      <c r="D70" s="7">
        <v>0</v>
      </c>
      <c r="E70" s="7">
        <v>0</v>
      </c>
      <c r="F70" s="7">
        <v>0</v>
      </c>
      <c r="G70" s="7">
        <v>0</v>
      </c>
      <c r="H70" s="7">
        <v>0</v>
      </c>
      <c r="I70" s="7">
        <v>0</v>
      </c>
      <c r="J70" s="7">
        <v>0</v>
      </c>
      <c r="K70" s="7">
        <v>0</v>
      </c>
      <c r="L70" s="6">
        <v>21708</v>
      </c>
      <c r="M70" s="7">
        <v>0</v>
      </c>
      <c r="N70" s="6">
        <v>766634.2</v>
      </c>
      <c r="O70" s="6">
        <f t="shared" si="2"/>
        <v>788342.2</v>
      </c>
    </row>
    <row r="71" spans="1:15" s="3" customFormat="1" ht="18" customHeight="1" x14ac:dyDescent="0.2">
      <c r="A71" s="5" t="s">
        <v>260</v>
      </c>
      <c r="B71" s="5" t="s">
        <v>258</v>
      </c>
      <c r="C71" s="7">
        <v>0</v>
      </c>
      <c r="D71" s="7">
        <v>0</v>
      </c>
      <c r="E71" s="7">
        <v>0</v>
      </c>
      <c r="F71" s="7">
        <v>0</v>
      </c>
      <c r="G71" s="7">
        <v>0</v>
      </c>
      <c r="H71" s="7">
        <v>0</v>
      </c>
      <c r="I71" s="7">
        <v>0</v>
      </c>
      <c r="J71" s="7">
        <v>0</v>
      </c>
      <c r="K71" s="7">
        <v>0</v>
      </c>
      <c r="L71" s="7">
        <v>0</v>
      </c>
      <c r="M71" s="7">
        <v>0</v>
      </c>
      <c r="N71" s="6">
        <v>139346.20000000001</v>
      </c>
      <c r="O71" s="6">
        <f t="shared" ref="O71" si="3">SUM(C71:N71)</f>
        <v>139346.20000000001</v>
      </c>
    </row>
    <row r="72" spans="1:15" s="3" customFormat="1" ht="18" customHeight="1" x14ac:dyDescent="0.2">
      <c r="A72" s="5" t="s">
        <v>104</v>
      </c>
      <c r="B72" s="5" t="s">
        <v>105</v>
      </c>
      <c r="C72" s="7">
        <v>0</v>
      </c>
      <c r="D72" s="7">
        <v>0</v>
      </c>
      <c r="E72" s="7">
        <v>0</v>
      </c>
      <c r="F72" s="7">
        <v>0</v>
      </c>
      <c r="G72" s="7">
        <v>0</v>
      </c>
      <c r="H72" s="7">
        <v>0</v>
      </c>
      <c r="I72" s="7">
        <v>0</v>
      </c>
      <c r="J72" s="7">
        <v>0</v>
      </c>
      <c r="K72" s="7">
        <v>0</v>
      </c>
      <c r="L72" s="6">
        <v>21708</v>
      </c>
      <c r="M72" s="7">
        <v>0</v>
      </c>
      <c r="N72" s="7">
        <v>0</v>
      </c>
      <c r="O72" s="6">
        <f t="shared" si="2"/>
        <v>21708</v>
      </c>
    </row>
    <row r="73" spans="1:15" s="3" customFormat="1" ht="18" customHeight="1" x14ac:dyDescent="0.2">
      <c r="A73" s="5" t="s">
        <v>259</v>
      </c>
      <c r="B73" s="5" t="s">
        <v>261</v>
      </c>
      <c r="C73" s="7">
        <v>0</v>
      </c>
      <c r="D73" s="7">
        <v>0</v>
      </c>
      <c r="E73" s="7">
        <v>0</v>
      </c>
      <c r="F73" s="7">
        <v>0</v>
      </c>
      <c r="G73" s="7">
        <v>0</v>
      </c>
      <c r="H73" s="7">
        <v>0</v>
      </c>
      <c r="I73" s="7">
        <v>0</v>
      </c>
      <c r="J73" s="7">
        <v>0</v>
      </c>
      <c r="K73" s="7">
        <v>0</v>
      </c>
      <c r="L73" s="7">
        <v>0</v>
      </c>
      <c r="M73" s="7">
        <v>0</v>
      </c>
      <c r="N73" s="6">
        <v>627288</v>
      </c>
      <c r="O73" s="6">
        <f t="shared" si="2"/>
        <v>627288</v>
      </c>
    </row>
    <row r="74" spans="1:15" s="3" customFormat="1" ht="18" customHeight="1" x14ac:dyDescent="0.2">
      <c r="A74" s="5" t="s">
        <v>106</v>
      </c>
      <c r="B74" s="5" t="s">
        <v>107</v>
      </c>
      <c r="C74" s="7">
        <v>0</v>
      </c>
      <c r="D74" s="7">
        <v>0</v>
      </c>
      <c r="E74" s="7">
        <v>0</v>
      </c>
      <c r="F74" s="7">
        <v>0</v>
      </c>
      <c r="G74" s="7">
        <v>0</v>
      </c>
      <c r="H74" s="7">
        <v>0</v>
      </c>
      <c r="I74" s="7">
        <v>0</v>
      </c>
      <c r="J74" s="7">
        <v>0</v>
      </c>
      <c r="K74" s="6">
        <v>37121.620000000003</v>
      </c>
      <c r="L74" s="6">
        <v>0</v>
      </c>
      <c r="M74" s="6">
        <v>0</v>
      </c>
      <c r="N74" s="6">
        <f>+N77</f>
        <v>278214.56</v>
      </c>
      <c r="O74" s="6">
        <f t="shared" si="2"/>
        <v>315336.18</v>
      </c>
    </row>
    <row r="75" spans="1:15" s="3" customFormat="1" ht="18" customHeight="1" x14ac:dyDescent="0.2">
      <c r="A75" s="5" t="s">
        <v>108</v>
      </c>
      <c r="B75" s="5" t="s">
        <v>109</v>
      </c>
      <c r="C75" s="7">
        <v>0</v>
      </c>
      <c r="D75" s="7">
        <v>0</v>
      </c>
      <c r="E75" s="7">
        <v>0</v>
      </c>
      <c r="F75" s="7">
        <v>0</v>
      </c>
      <c r="G75" s="7">
        <v>0</v>
      </c>
      <c r="H75" s="7">
        <v>0</v>
      </c>
      <c r="I75" s="7">
        <v>0</v>
      </c>
      <c r="J75" s="7">
        <v>0</v>
      </c>
      <c r="K75" s="6">
        <v>37121.620000000003</v>
      </c>
      <c r="L75" s="6">
        <v>0</v>
      </c>
      <c r="M75" s="6">
        <v>0</v>
      </c>
      <c r="N75" s="6">
        <v>0</v>
      </c>
      <c r="O75" s="6">
        <f t="shared" si="2"/>
        <v>37121.620000000003</v>
      </c>
    </row>
    <row r="76" spans="1:15" s="3" customFormat="1" ht="18" customHeight="1" x14ac:dyDescent="0.2">
      <c r="A76" s="5" t="s">
        <v>110</v>
      </c>
      <c r="B76" s="5" t="s">
        <v>109</v>
      </c>
      <c r="C76" s="7">
        <v>0</v>
      </c>
      <c r="D76" s="7">
        <v>0</v>
      </c>
      <c r="E76" s="7">
        <v>0</v>
      </c>
      <c r="F76" s="7">
        <v>0</v>
      </c>
      <c r="G76" s="7">
        <v>0</v>
      </c>
      <c r="H76" s="7">
        <v>0</v>
      </c>
      <c r="I76" s="7">
        <v>0</v>
      </c>
      <c r="J76" s="7">
        <v>0</v>
      </c>
      <c r="K76" s="6">
        <v>37121.620000000003</v>
      </c>
      <c r="L76" s="6">
        <v>0</v>
      </c>
      <c r="M76" s="6">
        <v>0</v>
      </c>
      <c r="N76" s="6">
        <v>0</v>
      </c>
      <c r="O76" s="6">
        <f t="shared" si="2"/>
        <v>37121.620000000003</v>
      </c>
    </row>
    <row r="77" spans="1:15" s="3" customFormat="1" ht="18" customHeight="1" x14ac:dyDescent="0.2">
      <c r="A77" s="5" t="s">
        <v>111</v>
      </c>
      <c r="B77" s="5" t="s">
        <v>112</v>
      </c>
      <c r="C77" s="7">
        <v>0</v>
      </c>
      <c r="D77" s="7">
        <v>0</v>
      </c>
      <c r="E77" s="7">
        <v>0</v>
      </c>
      <c r="F77" s="7">
        <v>0</v>
      </c>
      <c r="G77" s="7">
        <v>0</v>
      </c>
      <c r="H77" s="7">
        <v>0</v>
      </c>
      <c r="I77" s="7">
        <v>0</v>
      </c>
      <c r="J77" s="7">
        <v>0</v>
      </c>
      <c r="K77" s="7">
        <v>0</v>
      </c>
      <c r="L77" s="7">
        <v>0</v>
      </c>
      <c r="M77" s="7">
        <v>0</v>
      </c>
      <c r="N77" s="6">
        <f>+N78</f>
        <v>278214.56</v>
      </c>
      <c r="O77" s="6">
        <f t="shared" si="2"/>
        <v>278214.56</v>
      </c>
    </row>
    <row r="78" spans="1:15" s="3" customFormat="1" ht="18" customHeight="1" x14ac:dyDescent="0.2">
      <c r="A78" s="5" t="s">
        <v>113</v>
      </c>
      <c r="B78" s="5" t="s">
        <v>114</v>
      </c>
      <c r="C78" s="7">
        <v>0</v>
      </c>
      <c r="D78" s="7">
        <v>0</v>
      </c>
      <c r="E78" s="7">
        <v>0</v>
      </c>
      <c r="F78" s="7">
        <v>0</v>
      </c>
      <c r="G78" s="7">
        <v>0</v>
      </c>
      <c r="H78" s="7">
        <v>0</v>
      </c>
      <c r="I78" s="7">
        <v>0</v>
      </c>
      <c r="J78" s="7">
        <v>0</v>
      </c>
      <c r="K78" s="7">
        <v>0</v>
      </c>
      <c r="L78" s="7">
        <v>0</v>
      </c>
      <c r="M78" s="7">
        <v>0</v>
      </c>
      <c r="N78" s="6">
        <v>278214.56</v>
      </c>
      <c r="O78" s="6">
        <f t="shared" si="2"/>
        <v>278214.56</v>
      </c>
    </row>
    <row r="79" spans="1:15" s="3" customFormat="1" ht="18" customHeight="1" x14ac:dyDescent="0.2">
      <c r="A79" s="14">
        <v>2.2999999999999998</v>
      </c>
      <c r="B79" s="8" t="s">
        <v>236</v>
      </c>
      <c r="C79" s="4">
        <f t="shared" ref="C79:K79" si="4">+C80+C85+C92+C99+C102+C107+C115</f>
        <v>0</v>
      </c>
      <c r="D79" s="4">
        <f t="shared" si="4"/>
        <v>170336.43000000002</v>
      </c>
      <c r="E79" s="4">
        <f t="shared" si="4"/>
        <v>61584.2</v>
      </c>
      <c r="F79" s="4">
        <f t="shared" si="4"/>
        <v>877500</v>
      </c>
      <c r="G79" s="4">
        <f t="shared" si="4"/>
        <v>296040</v>
      </c>
      <c r="H79" s="4">
        <f t="shared" si="4"/>
        <v>0</v>
      </c>
      <c r="I79" s="4">
        <f t="shared" si="4"/>
        <v>655176.77</v>
      </c>
      <c r="J79" s="4">
        <f t="shared" si="4"/>
        <v>585000</v>
      </c>
      <c r="K79" s="4">
        <f t="shared" si="4"/>
        <v>56578.400000000001</v>
      </c>
      <c r="L79" s="4">
        <f>+L80+L85+L92+L99+L102+L107+L115</f>
        <v>25863.85</v>
      </c>
      <c r="M79" s="4">
        <f>+M80+M85+M92+M99+M102+M107+M115</f>
        <v>596564</v>
      </c>
      <c r="N79" s="4">
        <f t="shared" ref="N79" si="5">+N80+N85+N92+N99+N102+N107+N115</f>
        <v>1877349.3599999999</v>
      </c>
      <c r="O79" s="4">
        <f>SUM(C79:N79)</f>
        <v>5201993.01</v>
      </c>
    </row>
    <row r="80" spans="1:15" s="3" customFormat="1" ht="18" customHeight="1" x14ac:dyDescent="0.2">
      <c r="A80" s="5" t="s">
        <v>115</v>
      </c>
      <c r="B80" s="5" t="s">
        <v>116</v>
      </c>
      <c r="C80" s="7">
        <v>0</v>
      </c>
      <c r="D80" s="6">
        <v>63424.19</v>
      </c>
      <c r="E80" s="6">
        <v>23128</v>
      </c>
      <c r="F80" s="7">
        <v>0</v>
      </c>
      <c r="G80" s="7">
        <v>0</v>
      </c>
      <c r="H80" s="7">
        <v>0</v>
      </c>
      <c r="I80" s="7">
        <v>0</v>
      </c>
      <c r="J80" s="7">
        <v>0</v>
      </c>
      <c r="K80" s="6">
        <v>56578.400000000001</v>
      </c>
      <c r="L80" s="6">
        <v>0</v>
      </c>
      <c r="M80" s="6">
        <v>0</v>
      </c>
      <c r="N80" s="6">
        <v>0</v>
      </c>
      <c r="O80" s="6">
        <f t="shared" si="2"/>
        <v>143130.59</v>
      </c>
    </row>
    <row r="81" spans="1:15" s="3" customFormat="1" ht="18" customHeight="1" x14ac:dyDescent="0.2">
      <c r="A81" s="5" t="s">
        <v>117</v>
      </c>
      <c r="B81" s="5" t="s">
        <v>118</v>
      </c>
      <c r="C81" s="7">
        <v>0</v>
      </c>
      <c r="D81" s="6">
        <v>63424.19</v>
      </c>
      <c r="E81" s="7">
        <v>0</v>
      </c>
      <c r="F81" s="7">
        <v>0</v>
      </c>
      <c r="G81" s="7">
        <v>0</v>
      </c>
      <c r="H81" s="7">
        <v>0</v>
      </c>
      <c r="I81" s="7">
        <v>0</v>
      </c>
      <c r="J81" s="7">
        <v>0</v>
      </c>
      <c r="K81" s="6">
        <v>56578.400000000001</v>
      </c>
      <c r="L81" s="6">
        <v>0</v>
      </c>
      <c r="M81" s="6">
        <v>0</v>
      </c>
      <c r="N81" s="6">
        <v>0</v>
      </c>
      <c r="O81" s="6">
        <f t="shared" si="2"/>
        <v>120002.59</v>
      </c>
    </row>
    <row r="82" spans="1:15" s="3" customFormat="1" ht="18" customHeight="1" x14ac:dyDescent="0.2">
      <c r="A82" s="5" t="s">
        <v>119</v>
      </c>
      <c r="B82" s="5" t="s">
        <v>118</v>
      </c>
      <c r="C82" s="7">
        <v>0</v>
      </c>
      <c r="D82" s="6">
        <v>63424.19</v>
      </c>
      <c r="E82" s="7">
        <v>0</v>
      </c>
      <c r="F82" s="7">
        <v>0</v>
      </c>
      <c r="G82" s="7">
        <v>0</v>
      </c>
      <c r="H82" s="7">
        <v>0</v>
      </c>
      <c r="I82" s="7">
        <v>0</v>
      </c>
      <c r="J82" s="7">
        <v>0</v>
      </c>
      <c r="K82" s="6">
        <v>56578.400000000001</v>
      </c>
      <c r="L82" s="6">
        <v>0</v>
      </c>
      <c r="M82" s="6">
        <v>0</v>
      </c>
      <c r="N82" s="6">
        <v>0</v>
      </c>
      <c r="O82" s="6">
        <f t="shared" si="2"/>
        <v>120002.59</v>
      </c>
    </row>
    <row r="83" spans="1:15" s="3" customFormat="1" ht="18" customHeight="1" x14ac:dyDescent="0.2">
      <c r="A83" s="5" t="s">
        <v>120</v>
      </c>
      <c r="B83" s="5" t="s">
        <v>121</v>
      </c>
      <c r="C83" s="7">
        <v>0</v>
      </c>
      <c r="D83" s="7">
        <v>0</v>
      </c>
      <c r="E83" s="6">
        <v>23128</v>
      </c>
      <c r="F83" s="7">
        <v>0</v>
      </c>
      <c r="G83" s="7">
        <v>0</v>
      </c>
      <c r="H83" s="7">
        <v>0</v>
      </c>
      <c r="I83" s="7">
        <v>0</v>
      </c>
      <c r="J83" s="7">
        <v>0</v>
      </c>
      <c r="K83" s="7">
        <v>0</v>
      </c>
      <c r="L83" s="7">
        <v>0</v>
      </c>
      <c r="M83" s="7">
        <v>0</v>
      </c>
      <c r="N83" s="7">
        <v>0</v>
      </c>
      <c r="O83" s="6">
        <f t="shared" si="2"/>
        <v>23128</v>
      </c>
    </row>
    <row r="84" spans="1:15" s="3" customFormat="1" ht="18" customHeight="1" x14ac:dyDescent="0.2">
      <c r="A84" s="5" t="s">
        <v>122</v>
      </c>
      <c r="B84" s="5" t="s">
        <v>123</v>
      </c>
      <c r="C84" s="7">
        <v>0</v>
      </c>
      <c r="D84" s="7">
        <v>0</v>
      </c>
      <c r="E84" s="6">
        <v>23128</v>
      </c>
      <c r="F84" s="7">
        <v>0</v>
      </c>
      <c r="G84" s="7">
        <v>0</v>
      </c>
      <c r="H84" s="7">
        <v>0</v>
      </c>
      <c r="I84" s="7">
        <v>0</v>
      </c>
      <c r="J84" s="7">
        <v>0</v>
      </c>
      <c r="K84" s="7">
        <v>0</v>
      </c>
      <c r="L84" s="7">
        <v>0</v>
      </c>
      <c r="M84" s="7">
        <v>0</v>
      </c>
      <c r="N84" s="7">
        <v>0</v>
      </c>
      <c r="O84" s="6">
        <f t="shared" si="2"/>
        <v>23128</v>
      </c>
    </row>
    <row r="85" spans="1:15" s="3" customFormat="1" ht="18" customHeight="1" x14ac:dyDescent="0.2">
      <c r="A85" s="5" t="s">
        <v>124</v>
      </c>
      <c r="B85" s="5" t="s">
        <v>125</v>
      </c>
      <c r="C85" s="7">
        <v>0</v>
      </c>
      <c r="D85" s="7">
        <v>0</v>
      </c>
      <c r="E85" s="6">
        <v>11328</v>
      </c>
      <c r="F85" s="7">
        <v>0</v>
      </c>
      <c r="G85" s="7">
        <v>0</v>
      </c>
      <c r="H85" s="7">
        <v>0</v>
      </c>
      <c r="I85" s="7">
        <v>0</v>
      </c>
      <c r="J85" s="7">
        <v>0</v>
      </c>
      <c r="K85" s="7">
        <v>0</v>
      </c>
      <c r="L85" s="7">
        <v>0</v>
      </c>
      <c r="M85" s="7">
        <v>0</v>
      </c>
      <c r="N85" s="7">
        <v>0</v>
      </c>
      <c r="O85" s="6">
        <f t="shared" si="2"/>
        <v>11328</v>
      </c>
    </row>
    <row r="86" spans="1:15" s="3" customFormat="1" ht="18" customHeight="1" x14ac:dyDescent="0.2">
      <c r="A86" s="5" t="s">
        <v>126</v>
      </c>
      <c r="B86" s="5" t="s">
        <v>127</v>
      </c>
      <c r="C86" s="7">
        <v>0</v>
      </c>
      <c r="D86" s="7">
        <v>0</v>
      </c>
      <c r="E86" s="6">
        <v>11328</v>
      </c>
      <c r="F86" s="7">
        <v>0</v>
      </c>
      <c r="G86" s="7">
        <v>0</v>
      </c>
      <c r="H86" s="7">
        <v>0</v>
      </c>
      <c r="I86" s="7">
        <v>0</v>
      </c>
      <c r="J86" s="7">
        <v>0</v>
      </c>
      <c r="K86" s="7">
        <v>0</v>
      </c>
      <c r="L86" s="7">
        <v>0</v>
      </c>
      <c r="M86" s="7">
        <v>0</v>
      </c>
      <c r="N86" s="7">
        <v>0</v>
      </c>
      <c r="O86" s="6">
        <f t="shared" si="2"/>
        <v>11328</v>
      </c>
    </row>
    <row r="87" spans="1:15" s="3" customFormat="1" ht="18" customHeight="1" x14ac:dyDescent="0.2">
      <c r="A87" s="5" t="s">
        <v>128</v>
      </c>
      <c r="B87" s="5" t="s">
        <v>127</v>
      </c>
      <c r="C87" s="7">
        <v>0</v>
      </c>
      <c r="D87" s="7">
        <v>0</v>
      </c>
      <c r="E87" s="6">
        <v>11328</v>
      </c>
      <c r="F87" s="7">
        <v>0</v>
      </c>
      <c r="G87" s="7">
        <v>0</v>
      </c>
      <c r="H87" s="7">
        <v>0</v>
      </c>
      <c r="I87" s="7">
        <v>0</v>
      </c>
      <c r="J87" s="7">
        <v>0</v>
      </c>
      <c r="K87" s="7">
        <v>0</v>
      </c>
      <c r="L87" s="7">
        <v>0</v>
      </c>
      <c r="M87" s="7">
        <v>0</v>
      </c>
      <c r="N87" s="7">
        <v>0</v>
      </c>
      <c r="O87" s="6">
        <f t="shared" si="2"/>
        <v>11328</v>
      </c>
    </row>
    <row r="88" spans="1:15" s="3" customFormat="1" ht="18" customHeight="1" x14ac:dyDescent="0.2">
      <c r="A88" s="5" t="s">
        <v>129</v>
      </c>
      <c r="B88" s="5" t="s">
        <v>130</v>
      </c>
      <c r="C88" s="7">
        <v>0</v>
      </c>
      <c r="D88" s="7">
        <v>0</v>
      </c>
      <c r="E88" s="7">
        <v>0</v>
      </c>
      <c r="F88" s="7">
        <v>0</v>
      </c>
      <c r="G88" s="7">
        <v>0</v>
      </c>
      <c r="H88" s="7">
        <v>0</v>
      </c>
      <c r="I88" s="7">
        <v>0</v>
      </c>
      <c r="J88" s="7">
        <v>0</v>
      </c>
      <c r="K88" s="7">
        <v>0</v>
      </c>
      <c r="L88" s="7">
        <v>0</v>
      </c>
      <c r="M88" s="7">
        <v>0</v>
      </c>
      <c r="N88" s="7">
        <v>0</v>
      </c>
      <c r="O88" s="6">
        <f t="shared" si="2"/>
        <v>0</v>
      </c>
    </row>
    <row r="89" spans="1:15" s="3" customFormat="1" ht="18" customHeight="1" x14ac:dyDescent="0.2">
      <c r="A89" s="5" t="s">
        <v>233</v>
      </c>
      <c r="B89" s="5" t="s">
        <v>130</v>
      </c>
      <c r="C89" s="7">
        <v>0</v>
      </c>
      <c r="D89" s="7">
        <v>0</v>
      </c>
      <c r="E89" s="7">
        <v>0</v>
      </c>
      <c r="F89" s="7">
        <v>0</v>
      </c>
      <c r="G89" s="7">
        <v>0</v>
      </c>
      <c r="H89" s="7">
        <v>0</v>
      </c>
      <c r="I89" s="7">
        <v>0</v>
      </c>
      <c r="J89" s="7">
        <v>0</v>
      </c>
      <c r="K89" s="7">
        <v>0</v>
      </c>
      <c r="L89" s="7">
        <v>0</v>
      </c>
      <c r="M89" s="7">
        <v>0</v>
      </c>
      <c r="N89" s="7">
        <v>0</v>
      </c>
      <c r="O89" s="6">
        <f t="shared" si="2"/>
        <v>0</v>
      </c>
    </row>
    <row r="90" spans="1:15" s="3" customFormat="1" ht="18" customHeight="1" x14ac:dyDescent="0.2">
      <c r="A90" s="5" t="s">
        <v>234</v>
      </c>
      <c r="B90" s="5" t="s">
        <v>132</v>
      </c>
      <c r="C90" s="7">
        <v>0</v>
      </c>
      <c r="D90" s="7">
        <v>0</v>
      </c>
      <c r="E90" s="7">
        <v>0</v>
      </c>
      <c r="F90" s="7">
        <v>0</v>
      </c>
      <c r="G90" s="7">
        <v>0</v>
      </c>
      <c r="H90" s="7">
        <v>0</v>
      </c>
      <c r="I90" s="7">
        <v>0</v>
      </c>
      <c r="J90" s="7">
        <v>0</v>
      </c>
      <c r="K90" s="7">
        <v>0</v>
      </c>
      <c r="L90" s="7">
        <v>0</v>
      </c>
      <c r="M90" s="7">
        <v>0</v>
      </c>
      <c r="N90" s="7">
        <v>0</v>
      </c>
      <c r="O90" s="6">
        <f t="shared" si="2"/>
        <v>0</v>
      </c>
    </row>
    <row r="91" spans="1:15" s="3" customFormat="1" ht="18" customHeight="1" x14ac:dyDescent="0.2">
      <c r="A91" s="5" t="s">
        <v>131</v>
      </c>
      <c r="B91" s="5" t="s">
        <v>132</v>
      </c>
      <c r="C91" s="7">
        <v>0</v>
      </c>
      <c r="D91" s="7">
        <v>0</v>
      </c>
      <c r="E91" s="7">
        <v>0</v>
      </c>
      <c r="F91" s="7">
        <v>0</v>
      </c>
      <c r="G91" s="7">
        <v>0</v>
      </c>
      <c r="H91" s="7">
        <v>0</v>
      </c>
      <c r="I91" s="7">
        <v>0</v>
      </c>
      <c r="J91" s="7">
        <v>0</v>
      </c>
      <c r="K91" s="7">
        <v>0</v>
      </c>
      <c r="L91" s="7">
        <v>0</v>
      </c>
      <c r="M91" s="7">
        <v>0</v>
      </c>
      <c r="N91" s="7">
        <v>0</v>
      </c>
      <c r="O91" s="6">
        <f t="shared" si="2"/>
        <v>0</v>
      </c>
    </row>
    <row r="92" spans="1:15" s="3" customFormat="1" ht="18" customHeight="1" x14ac:dyDescent="0.2">
      <c r="A92" s="5" t="s">
        <v>133</v>
      </c>
      <c r="B92" s="5" t="s">
        <v>134</v>
      </c>
      <c r="C92" s="7">
        <v>0</v>
      </c>
      <c r="D92" s="6">
        <v>43264.7</v>
      </c>
      <c r="E92" s="7">
        <v>0</v>
      </c>
      <c r="F92" s="7">
        <v>0</v>
      </c>
      <c r="G92" s="6">
        <v>3540</v>
      </c>
      <c r="H92" s="7">
        <v>0</v>
      </c>
      <c r="I92" s="7">
        <v>0</v>
      </c>
      <c r="J92" s="7">
        <v>0</v>
      </c>
      <c r="K92" s="7">
        <v>0</v>
      </c>
      <c r="L92" s="6">
        <v>11643.65</v>
      </c>
      <c r="M92" s="7">
        <v>0</v>
      </c>
      <c r="N92" s="6">
        <f>+N95</f>
        <v>30827.62</v>
      </c>
      <c r="O92" s="6">
        <f t="shared" si="2"/>
        <v>89275.97</v>
      </c>
    </row>
    <row r="93" spans="1:15" s="3" customFormat="1" ht="18" customHeight="1" x14ac:dyDescent="0.2">
      <c r="A93" s="5" t="s">
        <v>135</v>
      </c>
      <c r="B93" s="5" t="s">
        <v>136</v>
      </c>
      <c r="C93" s="7">
        <v>0</v>
      </c>
      <c r="D93" s="6">
        <v>21617.599999999999</v>
      </c>
      <c r="E93" s="7">
        <v>0</v>
      </c>
      <c r="F93" s="7">
        <v>0</v>
      </c>
      <c r="G93" s="7">
        <v>0</v>
      </c>
      <c r="H93" s="7">
        <v>0</v>
      </c>
      <c r="I93" s="7">
        <v>0</v>
      </c>
      <c r="J93" s="7">
        <v>0</v>
      </c>
      <c r="K93" s="7">
        <v>0</v>
      </c>
      <c r="L93" s="6">
        <v>11643.65</v>
      </c>
      <c r="M93" s="7">
        <v>0</v>
      </c>
      <c r="N93" s="7">
        <v>0</v>
      </c>
      <c r="O93" s="6">
        <f t="shared" si="2"/>
        <v>33261.25</v>
      </c>
    </row>
    <row r="94" spans="1:15" s="3" customFormat="1" ht="18" customHeight="1" x14ac:dyDescent="0.2">
      <c r="A94" s="5" t="s">
        <v>137</v>
      </c>
      <c r="B94" s="5" t="s">
        <v>136</v>
      </c>
      <c r="C94" s="7">
        <v>0</v>
      </c>
      <c r="D94" s="6">
        <v>21617.599999999999</v>
      </c>
      <c r="E94" s="7">
        <v>0</v>
      </c>
      <c r="F94" s="7">
        <v>0</v>
      </c>
      <c r="G94" s="7">
        <v>0</v>
      </c>
      <c r="H94" s="7">
        <v>0</v>
      </c>
      <c r="I94" s="7">
        <v>0</v>
      </c>
      <c r="J94" s="7">
        <v>0</v>
      </c>
      <c r="K94" s="7">
        <v>0</v>
      </c>
      <c r="L94" s="6">
        <v>11643.65</v>
      </c>
      <c r="M94" s="7">
        <v>0</v>
      </c>
      <c r="N94" s="7">
        <v>0</v>
      </c>
      <c r="O94" s="6">
        <f t="shared" si="2"/>
        <v>33261.25</v>
      </c>
    </row>
    <row r="95" spans="1:15" s="3" customFormat="1" ht="18" customHeight="1" x14ac:dyDescent="0.2">
      <c r="A95" s="5" t="s">
        <v>138</v>
      </c>
      <c r="B95" s="5" t="s">
        <v>139</v>
      </c>
      <c r="C95" s="7">
        <v>0</v>
      </c>
      <c r="D95" s="6">
        <v>21647.1</v>
      </c>
      <c r="E95" s="7">
        <v>0</v>
      </c>
      <c r="F95" s="7">
        <v>0</v>
      </c>
      <c r="G95" s="7">
        <v>0</v>
      </c>
      <c r="H95" s="7">
        <v>0</v>
      </c>
      <c r="I95" s="7">
        <v>0</v>
      </c>
      <c r="J95" s="7">
        <v>0</v>
      </c>
      <c r="K95" s="7">
        <v>0</v>
      </c>
      <c r="L95" s="7">
        <v>0</v>
      </c>
      <c r="M95" s="7">
        <v>0</v>
      </c>
      <c r="N95" s="6">
        <v>30827.62</v>
      </c>
      <c r="O95" s="6">
        <f t="shared" si="2"/>
        <v>52474.720000000001</v>
      </c>
    </row>
    <row r="96" spans="1:15" s="3" customFormat="1" ht="18" customHeight="1" x14ac:dyDescent="0.2">
      <c r="A96" s="5" t="s">
        <v>140</v>
      </c>
      <c r="B96" s="5" t="s">
        <v>139</v>
      </c>
      <c r="C96" s="7">
        <v>0</v>
      </c>
      <c r="D96" s="6">
        <v>21647.1</v>
      </c>
      <c r="E96" s="7">
        <v>0</v>
      </c>
      <c r="F96" s="7">
        <v>0</v>
      </c>
      <c r="G96" s="7">
        <v>0</v>
      </c>
      <c r="H96" s="7">
        <v>0</v>
      </c>
      <c r="I96" s="7">
        <v>0</v>
      </c>
      <c r="J96" s="7">
        <v>0</v>
      </c>
      <c r="K96" s="7">
        <v>0</v>
      </c>
      <c r="L96" s="7">
        <v>0</v>
      </c>
      <c r="M96" s="7">
        <v>0</v>
      </c>
      <c r="N96" s="6">
        <v>30827.62</v>
      </c>
      <c r="O96" s="6">
        <f t="shared" ref="O96:O143" si="6">SUM(C96:N96)</f>
        <v>52474.720000000001</v>
      </c>
    </row>
    <row r="97" spans="1:15" s="3" customFormat="1" ht="18" customHeight="1" x14ac:dyDescent="0.2">
      <c r="A97" s="5" t="s">
        <v>141</v>
      </c>
      <c r="B97" s="5" t="s">
        <v>142</v>
      </c>
      <c r="C97" s="7">
        <v>0</v>
      </c>
      <c r="D97" s="7">
        <v>0</v>
      </c>
      <c r="E97" s="7">
        <v>0</v>
      </c>
      <c r="F97" s="7">
        <v>0</v>
      </c>
      <c r="G97" s="6">
        <v>3540</v>
      </c>
      <c r="H97" s="7">
        <v>0</v>
      </c>
      <c r="I97" s="7">
        <v>0</v>
      </c>
      <c r="J97" s="7">
        <v>0</v>
      </c>
      <c r="K97" s="7">
        <v>0</v>
      </c>
      <c r="L97" s="7">
        <v>0</v>
      </c>
      <c r="M97" s="7">
        <v>0</v>
      </c>
      <c r="N97" s="7">
        <v>0</v>
      </c>
      <c r="O97" s="6">
        <f t="shared" si="6"/>
        <v>3540</v>
      </c>
    </row>
    <row r="98" spans="1:15" s="3" customFormat="1" ht="18" customHeight="1" x14ac:dyDescent="0.2">
      <c r="A98" s="5" t="s">
        <v>143</v>
      </c>
      <c r="B98" s="5" t="s">
        <v>142</v>
      </c>
      <c r="C98" s="7">
        <v>0</v>
      </c>
      <c r="D98" s="7">
        <v>0</v>
      </c>
      <c r="E98" s="7">
        <v>0</v>
      </c>
      <c r="F98" s="7">
        <v>0</v>
      </c>
      <c r="G98" s="6">
        <v>3540</v>
      </c>
      <c r="H98" s="7">
        <v>0</v>
      </c>
      <c r="I98" s="7">
        <v>0</v>
      </c>
      <c r="J98" s="7">
        <v>0</v>
      </c>
      <c r="K98" s="7">
        <v>0</v>
      </c>
      <c r="L98" s="7">
        <v>0</v>
      </c>
      <c r="M98" s="7">
        <v>0</v>
      </c>
      <c r="N98" s="7">
        <v>0</v>
      </c>
      <c r="O98" s="6">
        <f t="shared" si="6"/>
        <v>3540</v>
      </c>
    </row>
    <row r="99" spans="1:15" s="3" customFormat="1" ht="18" customHeight="1" x14ac:dyDescent="0.2">
      <c r="A99" s="5" t="s">
        <v>144</v>
      </c>
      <c r="B99" s="5" t="s">
        <v>145</v>
      </c>
      <c r="C99" s="7">
        <v>0</v>
      </c>
      <c r="D99" s="7">
        <v>0</v>
      </c>
      <c r="E99" s="7">
        <v>0</v>
      </c>
      <c r="F99" s="7">
        <v>0</v>
      </c>
      <c r="G99" s="7">
        <v>0</v>
      </c>
      <c r="H99" s="7">
        <v>0</v>
      </c>
      <c r="I99" s="7">
        <v>0</v>
      </c>
      <c r="J99" s="7">
        <v>0</v>
      </c>
      <c r="K99" s="7">
        <v>0</v>
      </c>
      <c r="L99" s="7">
        <v>0</v>
      </c>
      <c r="M99" s="7">
        <v>0</v>
      </c>
      <c r="N99" s="7">
        <v>0</v>
      </c>
      <c r="O99" s="6">
        <f t="shared" si="6"/>
        <v>0</v>
      </c>
    </row>
    <row r="100" spans="1:15" s="3" customFormat="1" ht="18" customHeight="1" x14ac:dyDescent="0.2">
      <c r="A100" s="5" t="s">
        <v>146</v>
      </c>
      <c r="B100" s="5" t="s">
        <v>147</v>
      </c>
      <c r="C100" s="7">
        <v>0</v>
      </c>
      <c r="D100" s="7">
        <v>0</v>
      </c>
      <c r="E100" s="7">
        <v>0</v>
      </c>
      <c r="F100" s="7">
        <v>0</v>
      </c>
      <c r="G100" s="7">
        <v>0</v>
      </c>
      <c r="H100" s="7">
        <v>0</v>
      </c>
      <c r="I100" s="7">
        <v>0</v>
      </c>
      <c r="J100" s="7">
        <v>0</v>
      </c>
      <c r="K100" s="7">
        <v>0</v>
      </c>
      <c r="L100" s="7">
        <v>0</v>
      </c>
      <c r="M100" s="7">
        <v>0</v>
      </c>
      <c r="N100" s="7">
        <v>0</v>
      </c>
      <c r="O100" s="6">
        <f t="shared" si="6"/>
        <v>0</v>
      </c>
    </row>
    <row r="101" spans="1:15" s="3" customFormat="1" ht="18" customHeight="1" x14ac:dyDescent="0.2">
      <c r="A101" s="5" t="s">
        <v>148</v>
      </c>
      <c r="B101" s="5" t="s">
        <v>147</v>
      </c>
      <c r="C101" s="7">
        <v>0</v>
      </c>
      <c r="D101" s="7">
        <v>0</v>
      </c>
      <c r="E101" s="7">
        <v>0</v>
      </c>
      <c r="F101" s="7">
        <v>0</v>
      </c>
      <c r="G101" s="7">
        <v>0</v>
      </c>
      <c r="H101" s="7">
        <v>0</v>
      </c>
      <c r="I101" s="7">
        <v>0</v>
      </c>
      <c r="J101" s="7">
        <v>0</v>
      </c>
      <c r="K101" s="7">
        <v>0</v>
      </c>
      <c r="L101" s="7">
        <v>0</v>
      </c>
      <c r="M101" s="7">
        <v>0</v>
      </c>
      <c r="N101" s="7">
        <v>0</v>
      </c>
      <c r="O101" s="6">
        <f t="shared" si="6"/>
        <v>0</v>
      </c>
    </row>
    <row r="102" spans="1:15" s="3" customFormat="1" ht="30" customHeight="1" x14ac:dyDescent="0.2">
      <c r="A102" s="5" t="s">
        <v>149</v>
      </c>
      <c r="B102" s="5" t="s">
        <v>150</v>
      </c>
      <c r="C102" s="7">
        <v>0</v>
      </c>
      <c r="D102" s="6">
        <v>2193.7399999999998</v>
      </c>
      <c r="E102" s="7">
        <v>0</v>
      </c>
      <c r="F102" s="7">
        <v>0</v>
      </c>
      <c r="G102" s="7">
        <v>0</v>
      </c>
      <c r="H102" s="7">
        <v>0</v>
      </c>
      <c r="I102" s="7">
        <v>0</v>
      </c>
      <c r="J102" s="7">
        <v>0</v>
      </c>
      <c r="K102" s="7">
        <v>0</v>
      </c>
      <c r="L102" s="7">
        <v>0</v>
      </c>
      <c r="M102" s="7">
        <v>0</v>
      </c>
      <c r="N102" s="7">
        <f>+N106</f>
        <v>590</v>
      </c>
      <c r="O102" s="6">
        <f t="shared" si="6"/>
        <v>2783.74</v>
      </c>
    </row>
    <row r="103" spans="1:15" s="3" customFormat="1" ht="18" customHeight="1" x14ac:dyDescent="0.2">
      <c r="A103" s="5" t="s">
        <v>151</v>
      </c>
      <c r="B103" s="5" t="s">
        <v>152</v>
      </c>
      <c r="C103" s="7">
        <v>0</v>
      </c>
      <c r="D103" s="6">
        <v>2193.7399999999998</v>
      </c>
      <c r="E103" s="7">
        <v>0</v>
      </c>
      <c r="F103" s="7">
        <v>0</v>
      </c>
      <c r="G103" s="7">
        <v>0</v>
      </c>
      <c r="H103" s="7">
        <v>0</v>
      </c>
      <c r="I103" s="7">
        <v>0</v>
      </c>
      <c r="J103" s="7">
        <v>0</v>
      </c>
      <c r="K103" s="7">
        <v>0</v>
      </c>
      <c r="L103" s="7">
        <v>0</v>
      </c>
      <c r="M103" s="7">
        <v>0</v>
      </c>
      <c r="N103" s="7">
        <v>0</v>
      </c>
      <c r="O103" s="6">
        <f t="shared" si="6"/>
        <v>2193.7399999999998</v>
      </c>
    </row>
    <row r="104" spans="1:15" s="3" customFormat="1" ht="18" customHeight="1" x14ac:dyDescent="0.2">
      <c r="A104" s="5" t="s">
        <v>153</v>
      </c>
      <c r="B104" s="5" t="s">
        <v>154</v>
      </c>
      <c r="C104" s="7">
        <v>0</v>
      </c>
      <c r="D104" s="6">
        <v>2193.7399999999998</v>
      </c>
      <c r="E104" s="7">
        <v>0</v>
      </c>
      <c r="F104" s="7">
        <v>0</v>
      </c>
      <c r="G104" s="7">
        <v>0</v>
      </c>
      <c r="H104" s="7">
        <v>0</v>
      </c>
      <c r="I104" s="7">
        <v>0</v>
      </c>
      <c r="J104" s="7">
        <v>0</v>
      </c>
      <c r="K104" s="7">
        <v>0</v>
      </c>
      <c r="L104" s="7">
        <v>0</v>
      </c>
      <c r="M104" s="7">
        <v>0</v>
      </c>
      <c r="N104" s="7">
        <v>0</v>
      </c>
      <c r="O104" s="6">
        <f t="shared" si="6"/>
        <v>2193.7399999999998</v>
      </c>
    </row>
    <row r="105" spans="1:15" s="3" customFormat="1" ht="18" customHeight="1" x14ac:dyDescent="0.2">
      <c r="A105" s="5" t="s">
        <v>246</v>
      </c>
      <c r="B105" s="5" t="s">
        <v>247</v>
      </c>
      <c r="C105" s="7">
        <v>0</v>
      </c>
      <c r="D105" s="6">
        <v>0</v>
      </c>
      <c r="E105" s="7">
        <v>0</v>
      </c>
      <c r="F105" s="7">
        <v>0</v>
      </c>
      <c r="G105" s="7">
        <v>0</v>
      </c>
      <c r="H105" s="7">
        <v>0</v>
      </c>
      <c r="I105" s="7">
        <v>0</v>
      </c>
      <c r="J105" s="7">
        <v>0</v>
      </c>
      <c r="K105" s="7">
        <v>0</v>
      </c>
      <c r="L105" s="7">
        <v>0</v>
      </c>
      <c r="M105" s="7">
        <v>0</v>
      </c>
      <c r="N105" s="7">
        <f>+N106</f>
        <v>590</v>
      </c>
      <c r="O105" s="6">
        <f t="shared" si="6"/>
        <v>590</v>
      </c>
    </row>
    <row r="106" spans="1:15" s="3" customFormat="1" ht="18" customHeight="1" x14ac:dyDescent="0.2">
      <c r="A106" s="5" t="s">
        <v>248</v>
      </c>
      <c r="B106" s="5" t="s">
        <v>249</v>
      </c>
      <c r="C106" s="7">
        <v>0</v>
      </c>
      <c r="D106" s="6">
        <v>0</v>
      </c>
      <c r="E106" s="7">
        <v>0</v>
      </c>
      <c r="F106" s="7">
        <v>0</v>
      </c>
      <c r="G106" s="7">
        <v>0</v>
      </c>
      <c r="H106" s="7">
        <v>0</v>
      </c>
      <c r="I106" s="7">
        <v>0</v>
      </c>
      <c r="J106" s="7">
        <v>0</v>
      </c>
      <c r="K106" s="7">
        <v>0</v>
      </c>
      <c r="L106" s="7">
        <v>0</v>
      </c>
      <c r="M106" s="7">
        <v>0</v>
      </c>
      <c r="N106" s="7">
        <v>590</v>
      </c>
      <c r="O106" s="6">
        <f t="shared" si="6"/>
        <v>590</v>
      </c>
    </row>
    <row r="107" spans="1:15" s="3" customFormat="1" ht="31.5" customHeight="1" x14ac:dyDescent="0.2">
      <c r="A107" s="5" t="s">
        <v>155</v>
      </c>
      <c r="B107" s="5" t="s">
        <v>156</v>
      </c>
      <c r="C107" s="7">
        <v>0</v>
      </c>
      <c r="D107" s="6">
        <v>5455.07</v>
      </c>
      <c r="E107" s="7">
        <v>0</v>
      </c>
      <c r="F107" s="6">
        <v>877500</v>
      </c>
      <c r="G107" s="6">
        <v>292500</v>
      </c>
      <c r="H107" s="7">
        <v>0</v>
      </c>
      <c r="I107" s="6">
        <v>585000</v>
      </c>
      <c r="J107" s="6">
        <v>585000</v>
      </c>
      <c r="K107" s="7">
        <v>0</v>
      </c>
      <c r="L107" s="7">
        <v>0</v>
      </c>
      <c r="M107" s="6">
        <v>585000</v>
      </c>
      <c r="N107" s="6">
        <v>585000</v>
      </c>
      <c r="O107" s="6">
        <f t="shared" si="6"/>
        <v>3515455.07</v>
      </c>
    </row>
    <row r="108" spans="1:15" s="3" customFormat="1" ht="18" customHeight="1" x14ac:dyDescent="0.2">
      <c r="A108" s="5" t="s">
        <v>157</v>
      </c>
      <c r="B108" s="5" t="s">
        <v>158</v>
      </c>
      <c r="C108" s="7">
        <v>0</v>
      </c>
      <c r="D108" s="7">
        <v>0</v>
      </c>
      <c r="E108" s="7">
        <v>0</v>
      </c>
      <c r="F108" s="6">
        <v>877500</v>
      </c>
      <c r="G108" s="6">
        <v>292500</v>
      </c>
      <c r="H108" s="7">
        <v>0</v>
      </c>
      <c r="I108" s="6">
        <v>585000</v>
      </c>
      <c r="J108" s="6">
        <v>585000</v>
      </c>
      <c r="K108" s="7">
        <v>0</v>
      </c>
      <c r="L108" s="7">
        <v>0</v>
      </c>
      <c r="M108" s="6">
        <v>585000</v>
      </c>
      <c r="N108" s="6">
        <v>585000</v>
      </c>
      <c r="O108" s="6">
        <f t="shared" si="6"/>
        <v>3510000</v>
      </c>
    </row>
    <row r="109" spans="1:15" s="3" customFormat="1" ht="18" customHeight="1" x14ac:dyDescent="0.2">
      <c r="A109" s="5" t="s">
        <v>159</v>
      </c>
      <c r="B109" s="5" t="s">
        <v>160</v>
      </c>
      <c r="C109" s="7">
        <v>0</v>
      </c>
      <c r="D109" s="7">
        <v>0</v>
      </c>
      <c r="E109" s="7">
        <v>0</v>
      </c>
      <c r="F109" s="6">
        <v>802500</v>
      </c>
      <c r="G109" s="6">
        <v>267500</v>
      </c>
      <c r="H109" s="7">
        <v>0</v>
      </c>
      <c r="I109" s="6">
        <v>535000</v>
      </c>
      <c r="J109" s="6">
        <v>585000</v>
      </c>
      <c r="K109" s="7">
        <v>0</v>
      </c>
      <c r="L109" s="7">
        <v>0</v>
      </c>
      <c r="M109" s="6">
        <v>585000</v>
      </c>
      <c r="N109" s="6">
        <v>585000</v>
      </c>
      <c r="O109" s="6">
        <f t="shared" si="6"/>
        <v>3360000</v>
      </c>
    </row>
    <row r="110" spans="1:15" s="3" customFormat="1" ht="18" customHeight="1" x14ac:dyDescent="0.2">
      <c r="A110" s="5" t="s">
        <v>161</v>
      </c>
      <c r="B110" s="5" t="s">
        <v>162</v>
      </c>
      <c r="C110" s="7">
        <v>0</v>
      </c>
      <c r="D110" s="7">
        <v>0</v>
      </c>
      <c r="E110" s="7">
        <v>0</v>
      </c>
      <c r="F110" s="6">
        <v>75000</v>
      </c>
      <c r="G110" s="6">
        <v>25000</v>
      </c>
      <c r="H110" s="7">
        <v>0</v>
      </c>
      <c r="I110" s="6">
        <v>50000</v>
      </c>
      <c r="J110" s="7">
        <v>0</v>
      </c>
      <c r="K110" s="7">
        <v>0</v>
      </c>
      <c r="L110" s="7">
        <v>0</v>
      </c>
      <c r="M110" s="7">
        <v>0</v>
      </c>
      <c r="N110" s="7">
        <v>0</v>
      </c>
      <c r="O110" s="6">
        <f t="shared" si="6"/>
        <v>150000</v>
      </c>
    </row>
    <row r="111" spans="1:15" s="3" customFormat="1" ht="18" customHeight="1" x14ac:dyDescent="0.2">
      <c r="A111" s="5" t="s">
        <v>163</v>
      </c>
      <c r="B111" s="5" t="s">
        <v>164</v>
      </c>
      <c r="C111" s="7">
        <v>0</v>
      </c>
      <c r="D111" s="6">
        <v>5455.07</v>
      </c>
      <c r="E111" s="7">
        <v>0</v>
      </c>
      <c r="F111" s="7">
        <v>0</v>
      </c>
      <c r="G111" s="7">
        <v>0</v>
      </c>
      <c r="H111" s="7">
        <v>0</v>
      </c>
      <c r="I111" s="7">
        <v>0</v>
      </c>
      <c r="J111" s="7">
        <v>0</v>
      </c>
      <c r="K111" s="7">
        <v>0</v>
      </c>
      <c r="L111" s="7">
        <v>0</v>
      </c>
      <c r="M111" s="7">
        <v>0</v>
      </c>
      <c r="N111" s="7">
        <v>0</v>
      </c>
      <c r="O111" s="6">
        <f t="shared" si="6"/>
        <v>5455.07</v>
      </c>
    </row>
    <row r="112" spans="1:15" s="3" customFormat="1" ht="18" customHeight="1" x14ac:dyDescent="0.2">
      <c r="A112" s="5" t="s">
        <v>165</v>
      </c>
      <c r="B112" s="5" t="s">
        <v>166</v>
      </c>
      <c r="C112" s="7">
        <v>0</v>
      </c>
      <c r="D112" s="7">
        <v>0</v>
      </c>
      <c r="E112" s="7">
        <v>0</v>
      </c>
      <c r="F112" s="7">
        <v>0</v>
      </c>
      <c r="G112" s="7">
        <v>0</v>
      </c>
      <c r="H112" s="7">
        <v>0</v>
      </c>
      <c r="I112" s="7">
        <v>0</v>
      </c>
      <c r="J112" s="7">
        <v>0</v>
      </c>
      <c r="K112" s="7">
        <v>0</v>
      </c>
      <c r="L112" s="7">
        <v>0</v>
      </c>
      <c r="M112" s="7">
        <v>0</v>
      </c>
      <c r="N112" s="7">
        <v>0</v>
      </c>
      <c r="O112" s="6">
        <f t="shared" si="6"/>
        <v>0</v>
      </c>
    </row>
    <row r="113" spans="1:16" s="3" customFormat="1" ht="28.5" customHeight="1" x14ac:dyDescent="0.2">
      <c r="A113" s="5" t="s">
        <v>167</v>
      </c>
      <c r="B113" s="5" t="s">
        <v>168</v>
      </c>
      <c r="C113" s="7">
        <v>0</v>
      </c>
      <c r="D113" s="7">
        <v>0</v>
      </c>
      <c r="E113" s="7">
        <v>0</v>
      </c>
      <c r="F113" s="7">
        <v>0</v>
      </c>
      <c r="G113" s="7">
        <v>0</v>
      </c>
      <c r="H113" s="7">
        <v>0</v>
      </c>
      <c r="I113" s="7">
        <v>0</v>
      </c>
      <c r="J113" s="7">
        <v>0</v>
      </c>
      <c r="K113" s="7">
        <v>0</v>
      </c>
      <c r="L113" s="7">
        <v>0</v>
      </c>
      <c r="M113" s="7">
        <v>0</v>
      </c>
      <c r="N113" s="7">
        <v>0</v>
      </c>
      <c r="O113" s="6">
        <f t="shared" si="6"/>
        <v>0</v>
      </c>
    </row>
    <row r="114" spans="1:16" s="3" customFormat="1" ht="18" customHeight="1" x14ac:dyDescent="0.2">
      <c r="A114" s="5" t="s">
        <v>169</v>
      </c>
      <c r="B114" s="5" t="s">
        <v>170</v>
      </c>
      <c r="C114" s="7">
        <v>0</v>
      </c>
      <c r="D114" s="6">
        <v>5455.07</v>
      </c>
      <c r="E114" s="7">
        <v>0</v>
      </c>
      <c r="F114" s="7">
        <v>0</v>
      </c>
      <c r="G114" s="7">
        <v>0</v>
      </c>
      <c r="H114" s="7">
        <v>0</v>
      </c>
      <c r="I114" s="7">
        <v>0</v>
      </c>
      <c r="J114" s="7">
        <v>0</v>
      </c>
      <c r="K114" s="7">
        <v>0</v>
      </c>
      <c r="L114" s="7">
        <v>0</v>
      </c>
      <c r="M114" s="7">
        <v>0</v>
      </c>
      <c r="N114" s="7">
        <v>0</v>
      </c>
      <c r="O114" s="6">
        <f t="shared" si="6"/>
        <v>5455.07</v>
      </c>
    </row>
    <row r="115" spans="1:16" s="3" customFormat="1" ht="18" customHeight="1" x14ac:dyDescent="0.2">
      <c r="A115" s="5" t="s">
        <v>171</v>
      </c>
      <c r="B115" s="5" t="s">
        <v>172</v>
      </c>
      <c r="C115" s="7">
        <v>0</v>
      </c>
      <c r="D115" s="6">
        <v>55998.73</v>
      </c>
      <c r="E115" s="6">
        <v>27128.2</v>
      </c>
      <c r="F115" s="7">
        <v>0</v>
      </c>
      <c r="G115" s="7">
        <v>0</v>
      </c>
      <c r="H115" s="7">
        <v>0</v>
      </c>
      <c r="I115" s="6">
        <v>70176.77</v>
      </c>
      <c r="J115" s="7">
        <v>0</v>
      </c>
      <c r="K115" s="7">
        <v>0</v>
      </c>
      <c r="L115" s="6">
        <v>14220.2</v>
      </c>
      <c r="M115" s="6">
        <v>11564</v>
      </c>
      <c r="N115" s="6">
        <f>+N116+N125</f>
        <v>1260931.74</v>
      </c>
      <c r="O115" s="6">
        <f>SUM(C115:N115)</f>
        <v>1440019.6400000001</v>
      </c>
      <c r="P115" s="10"/>
    </row>
    <row r="116" spans="1:16" s="3" customFormat="1" ht="18" customHeight="1" x14ac:dyDescent="0.2">
      <c r="A116" s="5" t="s">
        <v>173</v>
      </c>
      <c r="B116" s="5" t="s">
        <v>174</v>
      </c>
      <c r="C116" s="7">
        <v>0</v>
      </c>
      <c r="D116" s="6">
        <v>27578.54</v>
      </c>
      <c r="E116" s="7">
        <v>0</v>
      </c>
      <c r="F116" s="7">
        <v>0</v>
      </c>
      <c r="G116" s="7">
        <v>0</v>
      </c>
      <c r="H116" s="7">
        <v>0</v>
      </c>
      <c r="I116" s="7">
        <v>0</v>
      </c>
      <c r="J116" s="7">
        <v>0</v>
      </c>
      <c r="K116" s="7">
        <v>0</v>
      </c>
      <c r="L116" s="7">
        <v>0</v>
      </c>
      <c r="M116" s="7">
        <v>0</v>
      </c>
      <c r="N116" s="6">
        <v>31027.89</v>
      </c>
      <c r="O116" s="6">
        <f t="shared" si="6"/>
        <v>58606.43</v>
      </c>
    </row>
    <row r="117" spans="1:16" s="3" customFormat="1" ht="18" customHeight="1" x14ac:dyDescent="0.2">
      <c r="A117" s="5" t="s">
        <v>175</v>
      </c>
      <c r="B117" s="5" t="s">
        <v>174</v>
      </c>
      <c r="C117" s="7">
        <v>0</v>
      </c>
      <c r="D117" s="6">
        <v>27578.54</v>
      </c>
      <c r="E117" s="7">
        <v>0</v>
      </c>
      <c r="F117" s="7">
        <v>0</v>
      </c>
      <c r="G117" s="7">
        <v>0</v>
      </c>
      <c r="H117" s="7">
        <v>0</v>
      </c>
      <c r="I117" s="7">
        <v>0</v>
      </c>
      <c r="J117" s="7">
        <v>0</v>
      </c>
      <c r="K117" s="7">
        <v>0</v>
      </c>
      <c r="L117" s="7">
        <v>0</v>
      </c>
      <c r="M117" s="7">
        <v>0</v>
      </c>
      <c r="N117" s="6">
        <f>+N116</f>
        <v>31027.89</v>
      </c>
      <c r="O117" s="6">
        <f t="shared" si="6"/>
        <v>58606.43</v>
      </c>
    </row>
    <row r="118" spans="1:16" s="3" customFormat="1" ht="35.25" customHeight="1" x14ac:dyDescent="0.2">
      <c r="A118" s="5" t="s">
        <v>176</v>
      </c>
      <c r="B118" s="5" t="s">
        <v>177</v>
      </c>
      <c r="C118" s="7">
        <v>0</v>
      </c>
      <c r="D118" s="6">
        <v>28420.19</v>
      </c>
      <c r="E118" s="6">
        <v>27128.2</v>
      </c>
      <c r="F118" s="7">
        <v>0</v>
      </c>
      <c r="G118" s="7">
        <v>0</v>
      </c>
      <c r="H118" s="7">
        <v>0</v>
      </c>
      <c r="I118" s="6">
        <v>70176.77</v>
      </c>
      <c r="J118" s="7">
        <v>0</v>
      </c>
      <c r="K118" s="7">
        <v>0</v>
      </c>
      <c r="L118" s="6">
        <v>14220.2</v>
      </c>
      <c r="M118" s="7">
        <v>0</v>
      </c>
      <c r="N118" s="7">
        <v>0</v>
      </c>
      <c r="O118" s="6">
        <f t="shared" si="6"/>
        <v>139945.36000000002</v>
      </c>
    </row>
    <row r="119" spans="1:16" s="3" customFormat="1" ht="18" customHeight="1" x14ac:dyDescent="0.2">
      <c r="A119" s="5" t="s">
        <v>178</v>
      </c>
      <c r="B119" s="5" t="s">
        <v>179</v>
      </c>
      <c r="C119" s="7">
        <v>0</v>
      </c>
      <c r="D119" s="6">
        <v>28420.19</v>
      </c>
      <c r="E119" s="6">
        <v>27128.2</v>
      </c>
      <c r="F119" s="7">
        <v>0</v>
      </c>
      <c r="G119" s="7">
        <v>0</v>
      </c>
      <c r="H119" s="7">
        <v>0</v>
      </c>
      <c r="I119" s="6">
        <v>70176.77</v>
      </c>
      <c r="J119" s="7">
        <v>0</v>
      </c>
      <c r="K119" s="7">
        <v>0</v>
      </c>
      <c r="L119" s="6">
        <v>14220.2</v>
      </c>
      <c r="M119" s="7">
        <v>0</v>
      </c>
      <c r="N119" s="7">
        <v>0</v>
      </c>
      <c r="O119" s="6">
        <f t="shared" si="6"/>
        <v>139945.36000000002</v>
      </c>
    </row>
    <row r="120" spans="1:16" s="3" customFormat="1" ht="18" customHeight="1" x14ac:dyDescent="0.2">
      <c r="A120" s="5" t="s">
        <v>180</v>
      </c>
      <c r="B120" s="5" t="s">
        <v>181</v>
      </c>
      <c r="C120" s="7">
        <v>0</v>
      </c>
      <c r="D120" s="7">
        <v>0</v>
      </c>
      <c r="E120" s="7">
        <v>0</v>
      </c>
      <c r="F120" s="7">
        <v>0</v>
      </c>
      <c r="G120" s="7">
        <v>0</v>
      </c>
      <c r="H120" s="7">
        <v>0</v>
      </c>
      <c r="I120" s="7">
        <v>0</v>
      </c>
      <c r="J120" s="7">
        <v>0</v>
      </c>
      <c r="K120" s="7">
        <v>0</v>
      </c>
      <c r="L120" s="7">
        <v>0</v>
      </c>
      <c r="M120" s="7">
        <v>0</v>
      </c>
      <c r="N120" s="7">
        <v>0</v>
      </c>
      <c r="O120" s="6">
        <f t="shared" si="6"/>
        <v>0</v>
      </c>
    </row>
    <row r="121" spans="1:16" s="3" customFormat="1" ht="18" customHeight="1" x14ac:dyDescent="0.2">
      <c r="A121" s="5" t="s">
        <v>182</v>
      </c>
      <c r="B121" s="5" t="s">
        <v>183</v>
      </c>
      <c r="C121" s="7">
        <v>0</v>
      </c>
      <c r="D121" s="7">
        <v>0</v>
      </c>
      <c r="E121" s="7">
        <v>0</v>
      </c>
      <c r="F121" s="7">
        <v>0</v>
      </c>
      <c r="G121" s="7">
        <v>0</v>
      </c>
      <c r="H121" s="7">
        <v>0</v>
      </c>
      <c r="I121" s="7">
        <v>0</v>
      </c>
      <c r="J121" s="7">
        <v>0</v>
      </c>
      <c r="K121" s="7">
        <v>0</v>
      </c>
      <c r="L121" s="7">
        <v>0</v>
      </c>
      <c r="M121" s="7">
        <v>0</v>
      </c>
      <c r="N121" s="7">
        <v>0</v>
      </c>
      <c r="O121" s="6">
        <f t="shared" si="6"/>
        <v>0</v>
      </c>
    </row>
    <row r="122" spans="1:16" s="3" customFormat="1" ht="18" customHeight="1" x14ac:dyDescent="0.2">
      <c r="A122" s="5" t="s">
        <v>184</v>
      </c>
      <c r="B122" s="5" t="s">
        <v>183</v>
      </c>
      <c r="C122" s="7">
        <v>0</v>
      </c>
      <c r="D122" s="7">
        <v>0</v>
      </c>
      <c r="E122" s="7">
        <v>0</v>
      </c>
      <c r="F122" s="7">
        <v>0</v>
      </c>
      <c r="G122" s="7">
        <v>0</v>
      </c>
      <c r="H122" s="7">
        <v>0</v>
      </c>
      <c r="I122" s="7">
        <v>0</v>
      </c>
      <c r="J122" s="7">
        <v>0</v>
      </c>
      <c r="K122" s="7">
        <v>0</v>
      </c>
      <c r="L122" s="7">
        <v>0</v>
      </c>
      <c r="M122" s="7">
        <v>0</v>
      </c>
      <c r="N122" s="7">
        <v>0</v>
      </c>
      <c r="O122" s="6">
        <f t="shared" si="6"/>
        <v>0</v>
      </c>
    </row>
    <row r="123" spans="1:16" s="3" customFormat="1" ht="18" customHeight="1" x14ac:dyDescent="0.2">
      <c r="A123" s="5" t="s">
        <v>250</v>
      </c>
      <c r="B123" s="5" t="s">
        <v>251</v>
      </c>
      <c r="C123" s="7">
        <v>0</v>
      </c>
      <c r="D123" s="7">
        <v>0</v>
      </c>
      <c r="E123" s="7">
        <v>0</v>
      </c>
      <c r="F123" s="7">
        <v>0</v>
      </c>
      <c r="G123" s="7">
        <v>0</v>
      </c>
      <c r="H123" s="7">
        <v>0</v>
      </c>
      <c r="I123" s="7">
        <v>0</v>
      </c>
      <c r="J123" s="7">
        <v>0</v>
      </c>
      <c r="K123" s="7">
        <v>0</v>
      </c>
      <c r="L123" s="7">
        <v>0</v>
      </c>
      <c r="M123" s="6">
        <v>11564</v>
      </c>
      <c r="N123" s="7">
        <v>0</v>
      </c>
      <c r="O123" s="6">
        <f t="shared" ref="O123:O124" si="7">SUM(C123:N123)</f>
        <v>11564</v>
      </c>
    </row>
    <row r="124" spans="1:16" s="3" customFormat="1" ht="18" customHeight="1" x14ac:dyDescent="0.2">
      <c r="A124" s="5" t="s">
        <v>252</v>
      </c>
      <c r="B124" s="5" t="s">
        <v>253</v>
      </c>
      <c r="C124" s="7">
        <v>0</v>
      </c>
      <c r="D124" s="7">
        <v>0</v>
      </c>
      <c r="E124" s="7">
        <v>0</v>
      </c>
      <c r="F124" s="7">
        <v>0</v>
      </c>
      <c r="G124" s="7">
        <v>0</v>
      </c>
      <c r="H124" s="7">
        <v>0</v>
      </c>
      <c r="I124" s="7">
        <v>0</v>
      </c>
      <c r="J124" s="7">
        <v>0</v>
      </c>
      <c r="K124" s="7">
        <v>0</v>
      </c>
      <c r="L124" s="7">
        <v>0</v>
      </c>
      <c r="M124" s="6">
        <v>11564</v>
      </c>
      <c r="N124" s="7">
        <v>0</v>
      </c>
      <c r="O124" s="6">
        <f t="shared" si="7"/>
        <v>11564</v>
      </c>
    </row>
    <row r="125" spans="1:16" s="3" customFormat="1" ht="31.5" customHeight="1" x14ac:dyDescent="0.2">
      <c r="A125" s="5" t="s">
        <v>185</v>
      </c>
      <c r="B125" s="5" t="s">
        <v>186</v>
      </c>
      <c r="C125" s="7">
        <v>0</v>
      </c>
      <c r="D125" s="7">
        <v>0</v>
      </c>
      <c r="E125" s="7">
        <v>0</v>
      </c>
      <c r="F125" s="7">
        <v>0</v>
      </c>
      <c r="G125" s="7">
        <v>0</v>
      </c>
      <c r="H125" s="7">
        <v>0</v>
      </c>
      <c r="I125" s="7">
        <v>0</v>
      </c>
      <c r="J125" s="7">
        <v>0</v>
      </c>
      <c r="K125" s="7">
        <v>0</v>
      </c>
      <c r="L125" s="7">
        <v>0</v>
      </c>
      <c r="M125" s="7">
        <v>0</v>
      </c>
      <c r="N125" s="6">
        <f>+N127</f>
        <v>1229903.8500000001</v>
      </c>
      <c r="O125" s="6">
        <f t="shared" si="6"/>
        <v>1229903.8500000001</v>
      </c>
    </row>
    <row r="126" spans="1:16" s="3" customFormat="1" ht="18" customHeight="1" x14ac:dyDescent="0.2">
      <c r="A126" s="5" t="s">
        <v>254</v>
      </c>
      <c r="B126" s="5" t="s">
        <v>255</v>
      </c>
      <c r="C126" s="7">
        <v>0</v>
      </c>
      <c r="D126" s="7">
        <v>0</v>
      </c>
      <c r="E126" s="7">
        <v>0</v>
      </c>
      <c r="F126" s="7">
        <v>0</v>
      </c>
      <c r="G126" s="7">
        <v>0</v>
      </c>
      <c r="H126" s="7">
        <v>0</v>
      </c>
      <c r="I126" s="7">
        <v>0</v>
      </c>
      <c r="J126" s="7">
        <v>0</v>
      </c>
      <c r="K126" s="7">
        <v>0</v>
      </c>
      <c r="L126" s="7">
        <v>0</v>
      </c>
      <c r="M126" s="7">
        <v>0</v>
      </c>
      <c r="N126" s="7">
        <v>0</v>
      </c>
      <c r="O126" s="6">
        <f t="shared" ref="O126" si="8">SUM(C126:N126)</f>
        <v>0</v>
      </c>
    </row>
    <row r="127" spans="1:16" s="3" customFormat="1" ht="18" customHeight="1" x14ac:dyDescent="0.2">
      <c r="A127" s="5" t="s">
        <v>187</v>
      </c>
      <c r="B127" s="5" t="s">
        <v>188</v>
      </c>
      <c r="C127" s="7">
        <v>0</v>
      </c>
      <c r="D127" s="7">
        <v>0</v>
      </c>
      <c r="E127" s="7">
        <v>0</v>
      </c>
      <c r="F127" s="7">
        <v>0</v>
      </c>
      <c r="G127" s="7">
        <v>0</v>
      </c>
      <c r="H127" s="7">
        <v>0</v>
      </c>
      <c r="I127" s="7">
        <v>0</v>
      </c>
      <c r="J127" s="7">
        <v>0</v>
      </c>
      <c r="K127" s="7">
        <v>0</v>
      </c>
      <c r="L127" s="7">
        <v>0</v>
      </c>
      <c r="M127" s="7">
        <v>0</v>
      </c>
      <c r="N127" s="6">
        <v>1229903.8500000001</v>
      </c>
      <c r="O127" s="6">
        <f t="shared" si="6"/>
        <v>1229903.8500000001</v>
      </c>
    </row>
    <row r="128" spans="1:16" s="3" customFormat="1" ht="18" customHeight="1" x14ac:dyDescent="0.2">
      <c r="A128" s="14">
        <v>2.6</v>
      </c>
      <c r="B128" s="8" t="s">
        <v>189</v>
      </c>
      <c r="C128" s="4">
        <f t="shared" ref="C128:K128" si="9">+C129+C136+C141</f>
        <v>0</v>
      </c>
      <c r="D128" s="4">
        <f t="shared" si="9"/>
        <v>0</v>
      </c>
      <c r="E128" s="4">
        <f t="shared" si="9"/>
        <v>0</v>
      </c>
      <c r="F128" s="4">
        <f t="shared" si="9"/>
        <v>0</v>
      </c>
      <c r="G128" s="4">
        <f t="shared" si="9"/>
        <v>0</v>
      </c>
      <c r="H128" s="4">
        <f t="shared" si="9"/>
        <v>0</v>
      </c>
      <c r="I128" s="4">
        <f t="shared" si="9"/>
        <v>537932.44999999995</v>
      </c>
      <c r="J128" s="4">
        <f t="shared" si="9"/>
        <v>0</v>
      </c>
      <c r="K128" s="4">
        <f t="shared" si="9"/>
        <v>0</v>
      </c>
      <c r="L128" s="4">
        <f>+L129+L136+L141+L138</f>
        <v>90506.98</v>
      </c>
      <c r="M128" s="4">
        <f t="shared" ref="M128:N128" si="10">+M129+M136+M141</f>
        <v>0</v>
      </c>
      <c r="N128" s="4">
        <f t="shared" si="10"/>
        <v>150188.04</v>
      </c>
      <c r="O128" s="4">
        <f>SUM(C128:N128)</f>
        <v>778627.47</v>
      </c>
    </row>
    <row r="129" spans="1:15" s="3" customFormat="1" ht="18" customHeight="1" x14ac:dyDescent="0.2">
      <c r="A129" s="5" t="s">
        <v>190</v>
      </c>
      <c r="B129" s="5" t="s">
        <v>191</v>
      </c>
      <c r="C129" s="7">
        <v>0</v>
      </c>
      <c r="D129" s="7">
        <v>0</v>
      </c>
      <c r="E129" s="7">
        <v>0</v>
      </c>
      <c r="F129" s="7">
        <v>0</v>
      </c>
      <c r="G129" s="7">
        <v>0</v>
      </c>
      <c r="H129" s="7">
        <v>0</v>
      </c>
      <c r="I129" s="6">
        <v>437290.02</v>
      </c>
      <c r="J129" s="7">
        <v>0</v>
      </c>
      <c r="K129" s="7">
        <v>0</v>
      </c>
      <c r="L129" s="6">
        <v>21206.98</v>
      </c>
      <c r="M129" s="7">
        <v>0</v>
      </c>
      <c r="N129" s="6">
        <f>+N130</f>
        <v>150188.04</v>
      </c>
      <c r="O129" s="6">
        <f t="shared" si="6"/>
        <v>608685.04</v>
      </c>
    </row>
    <row r="130" spans="1:15" s="3" customFormat="1" ht="18" customHeight="1" x14ac:dyDescent="0.2">
      <c r="A130" s="5" t="s">
        <v>192</v>
      </c>
      <c r="B130" s="5" t="s">
        <v>193</v>
      </c>
      <c r="C130" s="7">
        <v>0</v>
      </c>
      <c r="D130" s="7">
        <v>0</v>
      </c>
      <c r="E130" s="7">
        <v>0</v>
      </c>
      <c r="F130" s="7">
        <v>0</v>
      </c>
      <c r="G130" s="7">
        <v>0</v>
      </c>
      <c r="H130" s="7">
        <v>0</v>
      </c>
      <c r="I130" s="7">
        <v>0</v>
      </c>
      <c r="J130" s="7">
        <v>0</v>
      </c>
      <c r="K130" s="7">
        <v>0</v>
      </c>
      <c r="L130" s="7">
        <v>0</v>
      </c>
      <c r="M130" s="7">
        <v>0</v>
      </c>
      <c r="N130" s="6">
        <v>150188.04</v>
      </c>
      <c r="O130" s="6">
        <f t="shared" si="6"/>
        <v>150188.04</v>
      </c>
    </row>
    <row r="131" spans="1:15" s="3" customFormat="1" ht="18" customHeight="1" x14ac:dyDescent="0.2">
      <c r="A131" s="5" t="s">
        <v>194</v>
      </c>
      <c r="B131" s="5" t="s">
        <v>193</v>
      </c>
      <c r="C131" s="7">
        <v>0</v>
      </c>
      <c r="D131" s="7">
        <v>0</v>
      </c>
      <c r="E131" s="7">
        <v>0</v>
      </c>
      <c r="F131" s="7">
        <v>0</v>
      </c>
      <c r="G131" s="7">
        <v>0</v>
      </c>
      <c r="H131" s="7">
        <v>0</v>
      </c>
      <c r="I131" s="7">
        <v>0</v>
      </c>
      <c r="J131" s="7">
        <v>0</v>
      </c>
      <c r="K131" s="7">
        <v>0</v>
      </c>
      <c r="L131" s="7">
        <v>0</v>
      </c>
      <c r="M131" s="7">
        <v>0</v>
      </c>
      <c r="N131" s="6">
        <f>+N130</f>
        <v>150188.04</v>
      </c>
      <c r="O131" s="6">
        <f t="shared" si="6"/>
        <v>150188.04</v>
      </c>
    </row>
    <row r="132" spans="1:15" s="3" customFormat="1" ht="29.25" customHeight="1" x14ac:dyDescent="0.2">
      <c r="A132" s="5" t="s">
        <v>195</v>
      </c>
      <c r="B132" s="5" t="s">
        <v>196</v>
      </c>
      <c r="C132" s="7">
        <v>0</v>
      </c>
      <c r="D132" s="7">
        <v>0</v>
      </c>
      <c r="E132" s="7">
        <v>0</v>
      </c>
      <c r="F132" s="7">
        <v>0</v>
      </c>
      <c r="G132" s="7">
        <v>0</v>
      </c>
      <c r="H132" s="7">
        <v>0</v>
      </c>
      <c r="I132" s="6">
        <v>437290.02</v>
      </c>
      <c r="J132" s="7">
        <v>0</v>
      </c>
      <c r="K132" s="7">
        <v>0</v>
      </c>
      <c r="L132" s="7">
        <v>0</v>
      </c>
      <c r="M132" s="7">
        <v>0</v>
      </c>
      <c r="N132" s="7">
        <v>0</v>
      </c>
      <c r="O132" s="6">
        <f t="shared" si="6"/>
        <v>437290.02</v>
      </c>
    </row>
    <row r="133" spans="1:15" s="3" customFormat="1" ht="27.75" customHeight="1" x14ac:dyDescent="0.2">
      <c r="A133" s="5" t="s">
        <v>197</v>
      </c>
      <c r="B133" s="5" t="s">
        <v>196</v>
      </c>
      <c r="C133" s="7">
        <v>0</v>
      </c>
      <c r="D133" s="7">
        <v>0</v>
      </c>
      <c r="E133" s="7">
        <v>0</v>
      </c>
      <c r="F133" s="7">
        <v>0</v>
      </c>
      <c r="G133" s="7">
        <v>0</v>
      </c>
      <c r="H133" s="7">
        <v>0</v>
      </c>
      <c r="I133" s="6">
        <v>437290.02</v>
      </c>
      <c r="J133" s="7">
        <v>0</v>
      </c>
      <c r="K133" s="7">
        <v>0</v>
      </c>
      <c r="L133" s="7">
        <v>0</v>
      </c>
      <c r="M133" s="7">
        <v>0</v>
      </c>
      <c r="N133" s="7">
        <v>0</v>
      </c>
      <c r="O133" s="6">
        <f t="shared" si="6"/>
        <v>437290.02</v>
      </c>
    </row>
    <row r="134" spans="1:15" s="3" customFormat="1" ht="18" customHeight="1" x14ac:dyDescent="0.2">
      <c r="A134" s="5" t="s">
        <v>198</v>
      </c>
      <c r="B134" s="5" t="s">
        <v>199</v>
      </c>
      <c r="C134" s="7">
        <v>0</v>
      </c>
      <c r="D134" s="7">
        <v>0</v>
      </c>
      <c r="E134" s="7">
        <v>0</v>
      </c>
      <c r="F134" s="7">
        <v>0</v>
      </c>
      <c r="G134" s="7">
        <v>0</v>
      </c>
      <c r="H134" s="7">
        <v>0</v>
      </c>
      <c r="I134" s="7">
        <v>0</v>
      </c>
      <c r="J134" s="7">
        <v>0</v>
      </c>
      <c r="K134" s="7">
        <v>0</v>
      </c>
      <c r="L134" s="6">
        <v>21206.98</v>
      </c>
      <c r="M134" s="7">
        <v>0</v>
      </c>
      <c r="N134" s="7">
        <v>0</v>
      </c>
      <c r="O134" s="6">
        <f t="shared" si="6"/>
        <v>21206.98</v>
      </c>
    </row>
    <row r="135" spans="1:15" s="3" customFormat="1" ht="18" customHeight="1" x14ac:dyDescent="0.2">
      <c r="A135" s="5" t="s">
        <v>200</v>
      </c>
      <c r="B135" s="5" t="s">
        <v>199</v>
      </c>
      <c r="C135" s="7">
        <v>0</v>
      </c>
      <c r="D135" s="7">
        <v>0</v>
      </c>
      <c r="E135" s="7">
        <v>0</v>
      </c>
      <c r="F135" s="7">
        <v>0</v>
      </c>
      <c r="G135" s="7">
        <v>0</v>
      </c>
      <c r="H135" s="7">
        <v>0</v>
      </c>
      <c r="I135" s="7">
        <v>0</v>
      </c>
      <c r="J135" s="7">
        <v>0</v>
      </c>
      <c r="K135" s="7">
        <v>0</v>
      </c>
      <c r="L135" s="6">
        <v>21206.98</v>
      </c>
      <c r="M135" s="7">
        <v>0</v>
      </c>
      <c r="N135" s="7">
        <v>0</v>
      </c>
      <c r="O135" s="6">
        <f t="shared" si="6"/>
        <v>21206.98</v>
      </c>
    </row>
    <row r="136" spans="1:15" s="3" customFormat="1" ht="18" customHeight="1" x14ac:dyDescent="0.2">
      <c r="A136" s="5" t="s">
        <v>201</v>
      </c>
      <c r="B136" s="5" t="s">
        <v>202</v>
      </c>
      <c r="C136" s="7">
        <v>0</v>
      </c>
      <c r="D136" s="7">
        <v>0</v>
      </c>
      <c r="E136" s="7">
        <v>0</v>
      </c>
      <c r="F136" s="7">
        <v>0</v>
      </c>
      <c r="G136" s="7">
        <v>0</v>
      </c>
      <c r="H136" s="7">
        <v>0</v>
      </c>
      <c r="I136" s="6">
        <v>22762.43</v>
      </c>
      <c r="J136" s="7">
        <v>0</v>
      </c>
      <c r="K136" s="7">
        <v>0</v>
      </c>
      <c r="L136" s="7">
        <v>0</v>
      </c>
      <c r="M136" s="7">
        <v>0</v>
      </c>
      <c r="N136" s="7">
        <v>0</v>
      </c>
      <c r="O136" s="6">
        <f t="shared" si="6"/>
        <v>22762.43</v>
      </c>
    </row>
    <row r="137" spans="1:15" s="3" customFormat="1" ht="18" customHeight="1" x14ac:dyDescent="0.2">
      <c r="A137" s="5" t="s">
        <v>203</v>
      </c>
      <c r="B137" s="5" t="s">
        <v>204</v>
      </c>
      <c r="C137" s="7">
        <v>0</v>
      </c>
      <c r="D137" s="7">
        <v>0</v>
      </c>
      <c r="E137" s="7">
        <v>0</v>
      </c>
      <c r="F137" s="7">
        <v>0</v>
      </c>
      <c r="G137" s="7">
        <v>0</v>
      </c>
      <c r="H137" s="7">
        <v>0</v>
      </c>
      <c r="I137" s="7">
        <v>0</v>
      </c>
      <c r="J137" s="7">
        <v>0</v>
      </c>
      <c r="K137" s="7">
        <v>0</v>
      </c>
      <c r="L137" s="7">
        <v>0</v>
      </c>
      <c r="M137" s="7">
        <v>0</v>
      </c>
      <c r="N137" s="7">
        <v>0</v>
      </c>
      <c r="O137" s="6">
        <f t="shared" si="6"/>
        <v>0</v>
      </c>
    </row>
    <row r="138" spans="1:15" s="3" customFormat="1" ht="18" customHeight="1" x14ac:dyDescent="0.2">
      <c r="A138" s="5" t="s">
        <v>205</v>
      </c>
      <c r="B138" s="5" t="s">
        <v>206</v>
      </c>
      <c r="C138" s="7">
        <v>0</v>
      </c>
      <c r="D138" s="7">
        <v>0</v>
      </c>
      <c r="E138" s="7">
        <v>0</v>
      </c>
      <c r="F138" s="7">
        <v>0</v>
      </c>
      <c r="G138" s="7">
        <v>0</v>
      </c>
      <c r="H138" s="7">
        <v>0</v>
      </c>
      <c r="I138" s="7">
        <v>0</v>
      </c>
      <c r="J138" s="7">
        <v>0</v>
      </c>
      <c r="K138" s="7">
        <v>0</v>
      </c>
      <c r="L138" s="6">
        <v>69300</v>
      </c>
      <c r="M138" s="7">
        <v>0</v>
      </c>
      <c r="N138" s="7">
        <v>0</v>
      </c>
      <c r="O138" s="6">
        <f t="shared" si="6"/>
        <v>69300</v>
      </c>
    </row>
    <row r="139" spans="1:15" s="3" customFormat="1" ht="18" customHeight="1" x14ac:dyDescent="0.2">
      <c r="A139" s="5" t="s">
        <v>207</v>
      </c>
      <c r="B139" s="5" t="s">
        <v>208</v>
      </c>
      <c r="C139" s="7">
        <v>0</v>
      </c>
      <c r="D139" s="7">
        <v>0</v>
      </c>
      <c r="E139" s="7">
        <v>0</v>
      </c>
      <c r="F139" s="7">
        <v>0</v>
      </c>
      <c r="G139" s="7">
        <v>0</v>
      </c>
      <c r="H139" s="7">
        <v>0</v>
      </c>
      <c r="I139" s="6">
        <v>22762.43</v>
      </c>
      <c r="J139" s="7">
        <v>0</v>
      </c>
      <c r="K139" s="7">
        <v>0</v>
      </c>
      <c r="L139" s="6">
        <v>69300</v>
      </c>
      <c r="M139" s="7">
        <v>0</v>
      </c>
      <c r="N139" s="7">
        <v>0</v>
      </c>
      <c r="O139" s="6">
        <f t="shared" si="6"/>
        <v>92062.43</v>
      </c>
    </row>
    <row r="140" spans="1:15" s="3" customFormat="1" ht="18" customHeight="1" x14ac:dyDescent="0.2">
      <c r="A140" s="5" t="s">
        <v>209</v>
      </c>
      <c r="B140" s="5" t="s">
        <v>208</v>
      </c>
      <c r="C140" s="7">
        <v>0</v>
      </c>
      <c r="D140" s="7">
        <v>0</v>
      </c>
      <c r="E140" s="7">
        <v>0</v>
      </c>
      <c r="F140" s="7">
        <v>0</v>
      </c>
      <c r="G140" s="7">
        <v>0</v>
      </c>
      <c r="H140" s="7">
        <v>0</v>
      </c>
      <c r="I140" s="6">
        <v>22762.43</v>
      </c>
      <c r="J140" s="7">
        <v>0</v>
      </c>
      <c r="K140" s="7">
        <v>0</v>
      </c>
      <c r="L140" s="6">
        <v>69300</v>
      </c>
      <c r="M140" s="7">
        <v>0</v>
      </c>
      <c r="N140" s="7">
        <v>0</v>
      </c>
      <c r="O140" s="6">
        <f t="shared" si="6"/>
        <v>92062.43</v>
      </c>
    </row>
    <row r="141" spans="1:15" s="3" customFormat="1" ht="18" customHeight="1" x14ac:dyDescent="0.2">
      <c r="A141" s="5" t="s">
        <v>210</v>
      </c>
      <c r="B141" s="5" t="s">
        <v>211</v>
      </c>
      <c r="C141" s="7">
        <v>0</v>
      </c>
      <c r="D141" s="7">
        <v>0</v>
      </c>
      <c r="E141" s="7">
        <v>0</v>
      </c>
      <c r="F141" s="7">
        <v>0</v>
      </c>
      <c r="G141" s="7">
        <v>0</v>
      </c>
      <c r="H141" s="7">
        <v>0</v>
      </c>
      <c r="I141" s="6">
        <v>77880</v>
      </c>
      <c r="J141" s="7">
        <v>0</v>
      </c>
      <c r="K141" s="7">
        <v>0</v>
      </c>
      <c r="L141" s="7">
        <v>0</v>
      </c>
      <c r="M141" s="7">
        <v>0</v>
      </c>
      <c r="N141" s="7">
        <v>0</v>
      </c>
      <c r="O141" s="6">
        <f t="shared" si="6"/>
        <v>77880</v>
      </c>
    </row>
    <row r="142" spans="1:15" s="3" customFormat="1" ht="18" customHeight="1" x14ac:dyDescent="0.2">
      <c r="A142" s="5" t="s">
        <v>212</v>
      </c>
      <c r="B142" s="5" t="s">
        <v>213</v>
      </c>
      <c r="C142" s="7">
        <v>0</v>
      </c>
      <c r="D142" s="7">
        <v>0</v>
      </c>
      <c r="E142" s="7">
        <v>0</v>
      </c>
      <c r="F142" s="7">
        <v>0</v>
      </c>
      <c r="G142" s="7">
        <v>0</v>
      </c>
      <c r="H142" s="7">
        <v>0</v>
      </c>
      <c r="I142" s="6">
        <v>77880</v>
      </c>
      <c r="J142" s="7">
        <v>0</v>
      </c>
      <c r="K142" s="7">
        <v>0</v>
      </c>
      <c r="L142" s="7">
        <v>0</v>
      </c>
      <c r="M142" s="7">
        <v>0</v>
      </c>
      <c r="N142" s="7">
        <v>0</v>
      </c>
      <c r="O142" s="6">
        <f t="shared" si="6"/>
        <v>77880</v>
      </c>
    </row>
    <row r="143" spans="1:15" s="3" customFormat="1" ht="18" customHeight="1" x14ac:dyDescent="0.2">
      <c r="A143" s="5" t="s">
        <v>214</v>
      </c>
      <c r="B143" s="5" t="s">
        <v>215</v>
      </c>
      <c r="C143" s="7">
        <v>0</v>
      </c>
      <c r="D143" s="7">
        <v>0</v>
      </c>
      <c r="E143" s="7">
        <v>0</v>
      </c>
      <c r="F143" s="7">
        <v>0</v>
      </c>
      <c r="G143" s="7">
        <v>0</v>
      </c>
      <c r="H143" s="7">
        <v>0</v>
      </c>
      <c r="I143" s="6">
        <v>77880</v>
      </c>
      <c r="J143" s="7">
        <v>0</v>
      </c>
      <c r="K143" s="7">
        <v>0</v>
      </c>
      <c r="L143" s="7">
        <v>0</v>
      </c>
      <c r="M143" s="7">
        <v>0</v>
      </c>
      <c r="N143" s="7">
        <v>0</v>
      </c>
      <c r="O143" s="6">
        <f t="shared" si="6"/>
        <v>77880</v>
      </c>
    </row>
    <row r="144" spans="1:15" x14ac:dyDescent="0.2">
      <c r="A144" s="15"/>
      <c r="B144" s="15"/>
      <c r="C144" s="15"/>
      <c r="D144" s="15"/>
      <c r="E144" s="15"/>
      <c r="F144" s="15"/>
      <c r="G144" s="15"/>
      <c r="H144" s="15"/>
      <c r="I144" s="15"/>
      <c r="J144" s="15"/>
      <c r="K144" s="15"/>
      <c r="L144" s="15"/>
      <c r="M144" s="15"/>
      <c r="N144" s="15"/>
      <c r="O144" s="15"/>
    </row>
    <row r="145" spans="1:15" x14ac:dyDescent="0.2">
      <c r="A145" s="16" t="s">
        <v>241</v>
      </c>
      <c r="B145" s="15"/>
      <c r="C145" s="15"/>
      <c r="D145" s="15"/>
      <c r="E145" s="15"/>
      <c r="F145" s="15"/>
      <c r="G145" s="15"/>
      <c r="H145" s="15"/>
      <c r="I145" s="15"/>
      <c r="J145" s="15"/>
      <c r="K145" s="15"/>
      <c r="L145" s="17"/>
      <c r="M145" s="15"/>
      <c r="N145" s="15"/>
      <c r="O145" s="15"/>
    </row>
    <row r="146" spans="1:15" x14ac:dyDescent="0.2">
      <c r="A146" s="16" t="s">
        <v>243</v>
      </c>
      <c r="B146" s="15"/>
      <c r="C146" s="15"/>
      <c r="D146" s="15"/>
      <c r="E146" s="15"/>
      <c r="F146" s="15"/>
      <c r="G146" s="15"/>
      <c r="H146" s="15"/>
      <c r="I146" s="15"/>
      <c r="J146" s="15"/>
      <c r="K146" s="15"/>
      <c r="L146" s="6"/>
      <c r="M146" s="15"/>
      <c r="N146" s="15"/>
      <c r="O146" s="15"/>
    </row>
    <row r="147" spans="1:15" x14ac:dyDescent="0.2">
      <c r="A147" s="16" t="s">
        <v>262</v>
      </c>
      <c r="B147" s="15"/>
      <c r="C147" s="15"/>
      <c r="D147" s="15"/>
      <c r="E147" s="15"/>
      <c r="F147" s="15"/>
      <c r="G147" s="15"/>
      <c r="H147" s="15"/>
      <c r="I147" s="15"/>
      <c r="J147" s="15"/>
      <c r="K147" s="15"/>
      <c r="L147" s="18"/>
      <c r="M147" s="15"/>
      <c r="N147" s="15"/>
      <c r="O147" s="15"/>
    </row>
    <row r="148" spans="1:15" x14ac:dyDescent="0.2">
      <c r="A148" s="16" t="s">
        <v>242</v>
      </c>
      <c r="B148" s="15"/>
      <c r="C148" s="15"/>
      <c r="D148" s="15"/>
      <c r="E148" s="15"/>
      <c r="F148" s="15"/>
      <c r="G148" s="15"/>
      <c r="H148" s="15"/>
      <c r="I148" s="15"/>
      <c r="J148" s="15"/>
      <c r="K148" s="15"/>
      <c r="L148" s="15"/>
      <c r="M148" s="18"/>
      <c r="N148" s="15"/>
      <c r="O148" s="15"/>
    </row>
    <row r="149" spans="1:15" ht="203.25" customHeight="1" x14ac:dyDescent="0.2">
      <c r="A149" s="21" t="s">
        <v>235</v>
      </c>
      <c r="B149" s="22"/>
      <c r="C149" s="22"/>
      <c r="D149" s="22"/>
      <c r="E149" s="15"/>
      <c r="F149" s="15"/>
      <c r="G149" s="15"/>
      <c r="H149" s="15"/>
      <c r="I149" s="15"/>
      <c r="J149" s="15"/>
      <c r="K149" s="15"/>
      <c r="L149" s="15"/>
      <c r="M149" s="15"/>
      <c r="N149" s="15"/>
      <c r="O149" s="15"/>
    </row>
  </sheetData>
  <mergeCells count="5">
    <mergeCell ref="A7:B7"/>
    <mergeCell ref="A149:D149"/>
    <mergeCell ref="A1:O1"/>
    <mergeCell ref="A2:O2"/>
    <mergeCell ref="A8:B8"/>
  </mergeCells>
  <printOptions horizontalCentered="1"/>
  <pageMargins left="0.2" right="0.2" top="0.75" bottom="0.75" header="0.3" footer="0.3"/>
  <pageSetup paperSize="5" scale="72" orientation="landscape" horizontalDpi="0" verticalDpi="0" r:id="rId1"/>
  <rowBreaks count="1" manualBreakCount="1">
    <brk id="89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Table 1</vt:lpstr>
      <vt:lpstr>'Table 1'!Títulos_a_imprimir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eg_ejec_mensual_etapas_XTmDJrnQbh.pdf</dc:title>
  <dc:creator>Oracle Reports</dc:creator>
  <cp:lastModifiedBy>ADMINISTRATIVO</cp:lastModifiedBy>
  <cp:lastPrinted>2024-11-11T18:20:07Z</cp:lastPrinted>
  <dcterms:created xsi:type="dcterms:W3CDTF">2024-10-24T15:36:44Z</dcterms:created>
  <dcterms:modified xsi:type="dcterms:W3CDTF">2025-01-03T17:20:01Z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2024-10-24T00:00:00Z</vt:filetime>
  </property>
  <property fmtid="{D5CDD505-2E9C-101B-9397-08002B2CF9AE}" pid="3" name="Creator">
    <vt:lpwstr>Oracle12c AS Reports Services</vt:lpwstr>
  </property>
  <property fmtid="{D5CDD505-2E9C-101B-9397-08002B2CF9AE}" pid="4" name="LastSaved">
    <vt:filetime>2024-10-24T00:00:00Z</vt:filetime>
  </property>
  <property fmtid="{D5CDD505-2E9C-101B-9397-08002B2CF9AE}" pid="5" name="Producer">
    <vt:lpwstr>Oracle PDF driver</vt:lpwstr>
  </property>
</Properties>
</file>