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4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L125" i="1" l="1"/>
  <c r="M125" i="1" l="1"/>
  <c r="N125" i="1"/>
  <c r="M76" i="1"/>
  <c r="N76" i="1"/>
  <c r="M34" i="1"/>
  <c r="N34" i="1"/>
  <c r="M9" i="1"/>
  <c r="N9" i="1"/>
  <c r="C125" i="1"/>
  <c r="D125" i="1"/>
  <c r="E125" i="1"/>
  <c r="F125" i="1"/>
  <c r="G125" i="1"/>
  <c r="H125" i="1"/>
  <c r="I125" i="1"/>
  <c r="J125" i="1"/>
  <c r="K125" i="1"/>
  <c r="C76" i="1"/>
  <c r="D76" i="1"/>
  <c r="E76" i="1"/>
  <c r="F76" i="1"/>
  <c r="G76" i="1"/>
  <c r="H76" i="1"/>
  <c r="I76" i="1"/>
  <c r="J76" i="1"/>
  <c r="K76" i="1"/>
  <c r="C34" i="1"/>
  <c r="D34" i="1"/>
  <c r="E34" i="1"/>
  <c r="F34" i="1"/>
  <c r="G34" i="1"/>
  <c r="H34" i="1"/>
  <c r="I34" i="1"/>
  <c r="J34" i="1"/>
  <c r="K34" i="1"/>
  <c r="C9" i="1"/>
  <c r="D9" i="1"/>
  <c r="E9" i="1"/>
  <c r="F9" i="1"/>
  <c r="G9" i="1"/>
  <c r="H9" i="1"/>
  <c r="I9" i="1"/>
  <c r="J9" i="1"/>
  <c r="K9" i="1"/>
  <c r="L76" i="1"/>
  <c r="L34" i="1"/>
  <c r="H8" i="1"/>
  <c r="J8" i="1" l="1"/>
  <c r="D8" i="1"/>
  <c r="I8" i="1"/>
  <c r="C8" i="1"/>
  <c r="K8" i="1"/>
  <c r="E8" i="1"/>
  <c r="G8" i="1"/>
  <c r="F8" i="1"/>
  <c r="L9" i="1" l="1"/>
  <c r="O9" i="1" s="1"/>
  <c r="O34" i="1"/>
  <c r="O76" i="1"/>
  <c r="L8" i="1"/>
  <c r="O8" i="1" s="1"/>
  <c r="Q9" i="1" s="1"/>
  <c r="O123" i="1"/>
  <c r="O121" i="1"/>
  <c r="O120" i="1"/>
  <c r="O102" i="1"/>
  <c r="O103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1" i="1"/>
  <c r="O12" i="1"/>
  <c r="O13" i="1"/>
  <c r="O14" i="1"/>
  <c r="O10" i="1"/>
  <c r="O140" i="1" l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4" i="1"/>
  <c r="O122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125" i="1" l="1"/>
</calcChain>
</file>

<file path=xl/sharedStrings.xml><?xml version="1.0" encoding="utf-8"?>
<sst xmlns="http://schemas.openxmlformats.org/spreadsheetml/2006/main" count="284" uniqueCount="257">
  <si>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</si>
  <si>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</si>
  <si>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</si>
  <si>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</si>
  <si>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</si>
  <si>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</si>
  <si>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</si>
  <si>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</si>
  <si>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</si>
  <si>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</si>
  <si>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</si>
  <si>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</si>
  <si>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</si>
  <si>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</si>
  <si>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</si>
  <si>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</si>
  <si>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</si>
  <si>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</si>
  <si>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</si>
  <si>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</si>
  <si>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</si>
  <si>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</si>
  <si>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</si>
  <si>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</si>
  <si>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</si>
  <si>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</si>
  <si>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</si>
  <si>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</si>
  <si>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</si>
  <si>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</si>
  <si>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</si>
  <si>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</si>
  <si>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</si>
  <si>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</si>
  <si>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</si>
  <si>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</si>
  <si>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</si>
  <si>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</si>
  <si>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</si>
  <si>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</si>
  <si>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</si>
  <si>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</si>
  <si>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</si>
  <si>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</si>
  <si>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</si>
  <si>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</si>
  <si>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</si>
  <si>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</si>
  <si>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</si>
  <si>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</si>
  <si>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</si>
  <si>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</si>
  <si>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</si>
  <si>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</si>
  <si>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</si>
  <si>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</si>
  <si>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</si>
  <si>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</si>
  <si>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</si>
  <si>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</si>
  <si>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</si>
  <si>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</si>
  <si>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</si>
  <si>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</si>
  <si>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</si>
  <si>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</si>
  <si>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</si>
  <si>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</si>
  <si>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</si>
  <si>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</si>
  <si>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</si>
  <si>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</si>
  <si>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</si>
  <si>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</si>
  <si>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</si>
  <si>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</si>
  <si>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</si>
  <si>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</si>
  <si>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</si>
  <si>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</si>
  <si>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</si>
  <si>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</si>
  <si>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</si>
  <si>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</si>
  <si>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</si>
  <si>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</si>
  <si>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</si>
  <si>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</si>
  <si>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</si>
  <si>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</si>
  <si>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</si>
  <si>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</si>
  <si>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</si>
  <si>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</si>
  <si>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</si>
  <si>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</si>
  <si>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</si>
  <si>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</si>
  <si>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</si>
  <si>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</si>
  <si>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</si>
  <si>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</si>
  <si>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</si>
  <si>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</si>
  <si>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</si>
  <si>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</si>
  <si>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</si>
  <si>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</si>
  <si>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</si>
  <si>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</si>
  <si>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</si>
  <si>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</si>
  <si>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</si>
  <si>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</si>
  <si>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</si>
  <si>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</si>
  <si>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</si>
  <si>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</si>
  <si>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</si>
  <si>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</si>
  <si>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</si>
  <si>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</si>
  <si>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</si>
  <si>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</si>
  <si>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</si>
  <si>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</si>
  <si>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</si>
  <si>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</si>
  <si>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</si>
  <si>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</si>
  <si>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</si>
  <si>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</si>
  <si>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</si>
  <si>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</si>
  <si>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</si>
  <si>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</si>
  <si>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</si>
  <si>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</si>
  <si>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</si>
  <si>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</si>
  <si>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</si>
  <si>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</si>
  <si>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</si>
  <si>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</si>
  <si>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</si>
  <si>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</si>
  <si>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</si>
  <si>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</si>
  <si>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</si>
  <si>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</si>
  <si>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</si>
  <si>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</si>
  <si>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</si>
  <si>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</si>
  <si>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</si>
  <si>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</si>
  <si>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</si>
  <si>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</si>
  <si>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</si>
  <si>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</si>
  <si>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</si>
  <si>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</si>
  <si>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</si>
  <si>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</si>
  <si>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</si>
  <si>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</si>
  <si>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</si>
  <si>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</si>
  <si>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</si>
  <si>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</si>
  <si>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</si>
  <si>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</si>
  <si>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</si>
  <si>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</si>
  <si>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</si>
  <si>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</si>
  <si>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</si>
  <si>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</si>
  <si>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</si>
  <si>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</si>
  <si>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</si>
  <si>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</si>
  <si>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</si>
  <si>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</si>
  <si>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</si>
  <si>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</si>
  <si>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</si>
  <si>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</si>
  <si>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</si>
  <si>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</si>
  <si>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</si>
  <si>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</si>
  <si>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</si>
  <si>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</si>
  <si>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</si>
  <si>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</si>
  <si>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</si>
  <si>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</si>
  <si>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</si>
  <si>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</si>
  <si>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</si>
  <si>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</si>
  <si>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</si>
  <si>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</si>
  <si>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</si>
  <si>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</si>
  <si>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</si>
  <si>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</si>
  <si>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</si>
  <si>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</si>
  <si>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</si>
  <si>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</si>
  <si>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</si>
  <si>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</si>
  <si>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</si>
  <si>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</si>
  <si>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</si>
  <si>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</si>
  <si>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</si>
  <si>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</si>
  <si>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</si>
  <si>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</si>
  <si>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</si>
  <si>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</si>
  <si>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</si>
  <si>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</si>
  <si>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</si>
  <si>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</si>
  <si>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</si>
  <si>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</si>
  <si>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</si>
  <si>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</si>
  <si>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</si>
  <si>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</si>
  <si>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</si>
  <si>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Preconfiguración : - Período : 2024 Institucional : N
Partida Libre : 0201.01.0014 Presupuestado : S
Titulo Reporte : Ejecucion Mensual Fecha : 01/01/2024 00:00
No Presupuestado : N
Tipo Fecha : 01-01-Hist.Registro
: -
Reportes Anteriores : -
Tipo de Reporte : pdf-Archivo PDF Acrobat Entidad : 3-Poder Ejecutivo
Etapa del Gasto : DEVENGADO-DEVENGADO
Clasificador : dr.gov.sigef.clasificadores.programatico.actividadobra.LookupVOActividadObra-Actividad / Obra Nombre :
Tipo Moneda : 1 - Nacional Partida Libre 0201.01.0014</t>
  </si>
  <si>
    <t>MATERIALES Y SUMINISTROS</t>
  </si>
  <si>
    <t>Sistema Integrado de Gestión Financiera</t>
  </si>
  <si>
    <t>Período 2024</t>
  </si>
  <si>
    <t>Ejecucion Mensual</t>
  </si>
  <si>
    <t>DEVENGADO APROBADO</t>
  </si>
  <si>
    <t>Parametros del Reporte:</t>
  </si>
  <si>
    <t>null : Aprobado</t>
  </si>
  <si>
    <t>Parametros Reporte:</t>
  </si>
  <si>
    <t>Hasta : 31/10/2024 23:59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</si>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</sst>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vertical="center" shrinkToFit="1"/>
    </xf>
    <xf numFmtId="2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topLeftCell="A4" zoomScaleNormal="100" workbookViewId="0">
      <selection sqref="A1:O1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2.83203125" style="11" bestFit="1" customWidth="1"/>
    <col min="18" max="16384" width="9.33203125" style="11"/>
  </cols>
  <sheetData>
    <row r="1" spans="1:17" ht="18.75" x14ac:dyDescent="0.2">
      <c r="A1" s="15" t="s">
        <v>239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7" ht="18.75" x14ac:dyDescent="0.2">
      <c r="A2" s="15" t="s">
        <v>240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7" x14ac:dyDescent="0.2">
      <c r="A3" s="11" t="s">
        <v>237</v>
      </c>
    </row>
    <row r="4" spans="1:17" x14ac:dyDescent="0.2">
      <c r="A4" s="11" t="s">
        <v>238</v>
      </c>
    </row>
    <row r="7" spans="1:17" s="3" customFormat="1" ht="36" customHeight="1" x14ac:dyDescent="0.2">
      <c r="A7" s="13" t="s">
        <v>1</v>
      </c>
      <c r="B7" s="14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16" t="s">
        <v>15</v>
      </c>
      <c r="B8" s="16"/>
      <c r="C8" s="17">
        <f t="shared" ref="C8:K8" si="0">+C9+C34+C76+C125</f>
        <v>6070361.5899999999</v>
      </c>
      <c r="D8" s="17">
        <f t="shared" si="0"/>
        <v>6393276.1499999994</v>
      </c>
      <c r="E8" s="17">
        <f t="shared" si="0"/>
        <v>6328881.21</v>
      </c>
      <c r="F8" s="17">
        <f t="shared" si="0"/>
        <v>6544085.9199999999</v>
      </c>
      <c r="G8" s="17">
        <f t="shared" si="0"/>
        <v>6958744.5</v>
      </c>
      <c r="H8" s="17">
        <f t="shared" si="0"/>
        <v>10016977.209999999</v>
      </c>
      <c r="I8" s="17">
        <f t="shared" si="0"/>
        <v>7341757.6299999999</v>
      </c>
      <c r="J8" s="17">
        <f t="shared" si="0"/>
        <v>7033688.4699999997</v>
      </c>
      <c r="K8" s="17">
        <f t="shared" si="0"/>
        <v>6105913.9800000004</v>
      </c>
      <c r="L8" s="17">
        <f>+L9+L34+L76+L125</f>
        <v>10776636.180000002</v>
      </c>
      <c r="M8" s="18">
        <v>0</v>
      </c>
      <c r="N8" s="18">
        <v>0</v>
      </c>
      <c r="O8" s="17">
        <f>SUM(C8:N8)</f>
        <v>73570322.840000004</v>
      </c>
      <c r="Q8" s="3">
        <v>73570322.840000004</v>
      </c>
    </row>
    <row r="9" spans="1:17" s="3" customFormat="1" ht="18" customHeight="1" x14ac:dyDescent="0.2">
      <c r="A9" s="9">
        <v>2.1</v>
      </c>
      <c r="B9" s="9" t="s">
        <v>216</v>
      </c>
      <c r="C9" s="4">
        <f t="shared" ref="C9:N9" si="1">+C10+C20+C27</f>
        <v>5932365.7400000002</v>
      </c>
      <c r="D9" s="4">
        <f t="shared" si="1"/>
        <v>5969474.0999999996</v>
      </c>
      <c r="E9" s="4">
        <f t="shared" si="1"/>
        <v>6002275.0999999996</v>
      </c>
      <c r="F9" s="4">
        <f t="shared" si="1"/>
        <v>5429542.0999999996</v>
      </c>
      <c r="G9" s="4">
        <f t="shared" si="1"/>
        <v>6471202.0999999996</v>
      </c>
      <c r="H9" s="4">
        <f t="shared" si="1"/>
        <v>9856691.1899999995</v>
      </c>
      <c r="I9" s="4">
        <f t="shared" si="1"/>
        <v>5924911.9000000004</v>
      </c>
      <c r="J9" s="4">
        <f t="shared" si="1"/>
        <v>6254581.2000000002</v>
      </c>
      <c r="K9" s="4">
        <f t="shared" si="1"/>
        <v>5851971.8799999999</v>
      </c>
      <c r="L9" s="4">
        <f t="shared" si="1"/>
        <v>10440672.390000001</v>
      </c>
      <c r="M9" s="4">
        <f t="shared" si="1"/>
        <v>0</v>
      </c>
      <c r="N9" s="4">
        <f t="shared" si="1"/>
        <v>0</v>
      </c>
      <c r="O9" s="4">
        <f>SUM(C9:N9)</f>
        <v>68133687.700000003</v>
      </c>
      <c r="Q9" s="12">
        <f>+Q8-O8</f>
        <v>0</v>
      </c>
    </row>
    <row r="10" spans="1:17" s="3" customFormat="1" ht="18" customHeight="1" x14ac:dyDescent="0.2">
      <c r="A10" s="5" t="s">
        <v>0</v>
      </c>
      <c r="B10" s="5" t="s">
        <v>16</v>
      </c>
      <c r="C10" s="6">
        <v>4148100</v>
      </c>
      <c r="D10" s="6">
        <v>4193100</v>
      </c>
      <c r="E10" s="6">
        <v>4208100</v>
      </c>
      <c r="F10" s="6">
        <v>4213100</v>
      </c>
      <c r="G10" s="6">
        <v>4113100</v>
      </c>
      <c r="H10" s="6">
        <v>4146166.67</v>
      </c>
      <c r="I10" s="6">
        <v>4160100</v>
      </c>
      <c r="J10" s="6">
        <v>4472860.5</v>
      </c>
      <c r="K10" s="6">
        <v>4088100</v>
      </c>
      <c r="L10" s="6">
        <v>4062100</v>
      </c>
      <c r="M10" s="6">
        <v>0</v>
      </c>
      <c r="N10" s="6">
        <v>0</v>
      </c>
      <c r="O10" s="6">
        <f>SUM(C10:N10)</f>
        <v>41804827.170000002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2923100</v>
      </c>
      <c r="D11" s="6">
        <v>2948100</v>
      </c>
      <c r="E11" s="6">
        <v>2898100</v>
      </c>
      <c r="F11" s="6">
        <v>2868100</v>
      </c>
      <c r="G11" s="6">
        <v>2768100</v>
      </c>
      <c r="H11" s="6">
        <v>2801166.67</v>
      </c>
      <c r="I11" s="6">
        <v>2815100</v>
      </c>
      <c r="J11" s="6">
        <v>2847100</v>
      </c>
      <c r="K11" s="6">
        <v>2792100</v>
      </c>
      <c r="L11" s="6">
        <v>2792100</v>
      </c>
      <c r="M11" s="6">
        <v>0</v>
      </c>
      <c r="N11" s="6">
        <v>0</v>
      </c>
      <c r="O11" s="6">
        <f t="shared" ref="O11:O33" si="2">SUM(C11:N11)</f>
        <v>28453066.670000002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2923100</v>
      </c>
      <c r="D12" s="6">
        <v>2948100</v>
      </c>
      <c r="E12" s="6">
        <v>2898100</v>
      </c>
      <c r="F12" s="6">
        <v>2868100</v>
      </c>
      <c r="G12" s="6">
        <v>2768100</v>
      </c>
      <c r="H12" s="6">
        <v>2801166.67</v>
      </c>
      <c r="I12" s="6">
        <v>2815100</v>
      </c>
      <c r="J12" s="6">
        <v>2847100</v>
      </c>
      <c r="K12" s="6">
        <v>2792100</v>
      </c>
      <c r="L12" s="6">
        <v>2792100</v>
      </c>
      <c r="M12" s="6">
        <v>0</v>
      </c>
      <c r="N12" s="6">
        <v>0</v>
      </c>
      <c r="O12" s="6">
        <f t="shared" si="2"/>
        <v>28453066.670000002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1225000</v>
      </c>
      <c r="D13" s="6">
        <v>1245000</v>
      </c>
      <c r="E13" s="6">
        <v>1310000</v>
      </c>
      <c r="F13" s="6">
        <v>1345000</v>
      </c>
      <c r="G13" s="6">
        <v>1345000</v>
      </c>
      <c r="H13" s="6">
        <v>1345000</v>
      </c>
      <c r="I13" s="6">
        <v>1345000</v>
      </c>
      <c r="J13" s="6">
        <v>1345000</v>
      </c>
      <c r="K13" s="6">
        <v>1296000</v>
      </c>
      <c r="L13" s="6">
        <v>1270000</v>
      </c>
      <c r="M13" s="6">
        <v>0</v>
      </c>
      <c r="N13" s="6">
        <v>0</v>
      </c>
      <c r="O13" s="6">
        <f t="shared" si="2"/>
        <v>13071000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1225000</v>
      </c>
      <c r="D14" s="6">
        <v>1245000</v>
      </c>
      <c r="E14" s="6">
        <v>1310000</v>
      </c>
      <c r="F14" s="6">
        <v>1345000</v>
      </c>
      <c r="G14" s="6">
        <v>1345000</v>
      </c>
      <c r="H14" s="6">
        <v>1345000</v>
      </c>
      <c r="I14" s="6">
        <v>1345000</v>
      </c>
      <c r="J14" s="6">
        <v>1345000</v>
      </c>
      <c r="K14" s="6">
        <v>1296000</v>
      </c>
      <c r="L14" s="6">
        <v>1270000</v>
      </c>
      <c r="M14" s="6">
        <v>0</v>
      </c>
      <c r="N14" s="6">
        <v>0</v>
      </c>
      <c r="O14" s="6">
        <f t="shared" si="2"/>
        <v>13071000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2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2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6">
        <v>280760.5</v>
      </c>
      <c r="K17" s="7">
        <v>0</v>
      </c>
      <c r="L17" s="7">
        <v>0</v>
      </c>
      <c r="M17" s="7">
        <v>0</v>
      </c>
      <c r="N17" s="7">
        <v>0</v>
      </c>
      <c r="O17" s="6">
        <f t="shared" si="2"/>
        <v>280760.5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6">
        <v>224000</v>
      </c>
      <c r="K18" s="7">
        <v>0</v>
      </c>
      <c r="L18" s="7">
        <v>0</v>
      </c>
      <c r="M18" s="7">
        <v>0</v>
      </c>
      <c r="N18" s="7">
        <v>0</v>
      </c>
      <c r="O18" s="6">
        <f t="shared" si="2"/>
        <v>224000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6">
        <v>56760.5</v>
      </c>
      <c r="K19" s="7">
        <v>0</v>
      </c>
      <c r="L19" s="7">
        <v>0</v>
      </c>
      <c r="M19" s="7">
        <v>0</v>
      </c>
      <c r="N19" s="7">
        <v>0</v>
      </c>
      <c r="O19" s="6">
        <f t="shared" si="2"/>
        <v>56760.5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1154500</v>
      </c>
      <c r="D20" s="6">
        <v>1139000</v>
      </c>
      <c r="E20" s="6">
        <v>1154500</v>
      </c>
      <c r="F20" s="6">
        <v>576000</v>
      </c>
      <c r="G20" s="6">
        <v>1733000</v>
      </c>
      <c r="H20" s="6">
        <v>5080349.99</v>
      </c>
      <c r="I20" s="6">
        <v>1132500</v>
      </c>
      <c r="J20" s="6">
        <v>1144500</v>
      </c>
      <c r="K20" s="6">
        <v>1142000</v>
      </c>
      <c r="L20" s="6">
        <v>5760688.9100000001</v>
      </c>
      <c r="M20" s="6">
        <v>0</v>
      </c>
      <c r="N20" s="6">
        <v>0</v>
      </c>
      <c r="O20" s="6">
        <f t="shared" si="2"/>
        <v>20017038.899999999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1154500</v>
      </c>
      <c r="D21" s="6">
        <v>1139000</v>
      </c>
      <c r="E21" s="6">
        <v>1154500</v>
      </c>
      <c r="F21" s="6">
        <v>576000</v>
      </c>
      <c r="G21" s="6">
        <v>1733000</v>
      </c>
      <c r="H21" s="6">
        <v>5080349.99</v>
      </c>
      <c r="I21" s="6">
        <v>1132500</v>
      </c>
      <c r="J21" s="6">
        <v>1144500</v>
      </c>
      <c r="K21" s="6">
        <v>1142000</v>
      </c>
      <c r="L21" s="6">
        <v>5760688.9000000004</v>
      </c>
      <c r="M21" s="6">
        <v>0</v>
      </c>
      <c r="N21" s="6">
        <v>0</v>
      </c>
      <c r="O21" s="6">
        <f t="shared" si="2"/>
        <v>20017038.890000001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578500</v>
      </c>
      <c r="D22" s="6">
        <v>574000</v>
      </c>
      <c r="E22" s="6">
        <v>578500</v>
      </c>
      <c r="F22" s="7">
        <v>0</v>
      </c>
      <c r="G22" s="6">
        <v>1157000</v>
      </c>
      <c r="H22" s="6">
        <v>578500</v>
      </c>
      <c r="I22" s="6">
        <v>578500</v>
      </c>
      <c r="J22" s="6">
        <v>578500</v>
      </c>
      <c r="K22" s="6">
        <v>583000</v>
      </c>
      <c r="L22" s="6">
        <v>569500</v>
      </c>
      <c r="M22" s="6">
        <v>0</v>
      </c>
      <c r="N22" s="6">
        <v>0</v>
      </c>
      <c r="O22" s="6">
        <f t="shared" si="2"/>
        <v>5776000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576000</v>
      </c>
      <c r="D23" s="6">
        <v>565000</v>
      </c>
      <c r="E23" s="6">
        <v>576000</v>
      </c>
      <c r="F23" s="6">
        <v>576000</v>
      </c>
      <c r="G23" s="6">
        <v>576000</v>
      </c>
      <c r="H23" s="6">
        <v>576000</v>
      </c>
      <c r="I23" s="6">
        <v>554000</v>
      </c>
      <c r="J23" s="6">
        <v>566000</v>
      </c>
      <c r="K23" s="6">
        <v>559000</v>
      </c>
      <c r="L23" s="6">
        <v>559000</v>
      </c>
      <c r="M23" s="6">
        <v>0</v>
      </c>
      <c r="N23" s="6">
        <v>0</v>
      </c>
      <c r="O23" s="6">
        <f t="shared" si="2"/>
        <v>5683000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6">
        <v>3825849.99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2"/>
        <v>3825849.99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6">
        <v>100000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2"/>
        <v>100000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6">
        <v>4632188.91</v>
      </c>
      <c r="M26" s="7">
        <v>0</v>
      </c>
      <c r="N26" s="7">
        <v>0</v>
      </c>
      <c r="O26" s="6">
        <f t="shared" si="2"/>
        <v>4632188.91</v>
      </c>
    </row>
    <row r="27" spans="1:15" s="3" customFormat="1" ht="18" customHeight="1" x14ac:dyDescent="0.2">
      <c r="A27" s="5" t="s">
        <v>49</v>
      </c>
      <c r="B27" s="5" t="s">
        <v>50</v>
      </c>
      <c r="C27" s="6">
        <v>629765.74</v>
      </c>
      <c r="D27" s="6">
        <v>637374.1</v>
      </c>
      <c r="E27" s="6">
        <v>639675.1</v>
      </c>
      <c r="F27" s="6">
        <v>640442.1</v>
      </c>
      <c r="G27" s="6">
        <v>625102.1</v>
      </c>
      <c r="H27" s="6">
        <v>630174.53</v>
      </c>
      <c r="I27" s="6">
        <v>632311.9</v>
      </c>
      <c r="J27" s="6">
        <v>637220.69999999995</v>
      </c>
      <c r="K27" s="6">
        <v>621871.88</v>
      </c>
      <c r="L27" s="6">
        <v>617883.48</v>
      </c>
      <c r="M27" s="6">
        <v>0</v>
      </c>
      <c r="N27" s="6">
        <v>0</v>
      </c>
      <c r="O27" s="6">
        <f t="shared" si="2"/>
        <v>6311821.6300000008</v>
      </c>
    </row>
    <row r="28" spans="1:15" s="3" customFormat="1" ht="18" customHeight="1" x14ac:dyDescent="0.2">
      <c r="A28" s="5" t="s">
        <v>51</v>
      </c>
      <c r="B28" s="5" t="s">
        <v>52</v>
      </c>
      <c r="C28" s="6">
        <v>292116.51</v>
      </c>
      <c r="D28" s="6">
        <v>295768.21000000002</v>
      </c>
      <c r="E28" s="6">
        <v>296831.71000000002</v>
      </c>
      <c r="F28" s="6">
        <v>297186.21000000002</v>
      </c>
      <c r="G28" s="6">
        <v>290096.21000000002</v>
      </c>
      <c r="H28" s="6">
        <v>292440.64</v>
      </c>
      <c r="I28" s="6">
        <v>293428.51</v>
      </c>
      <c r="J28" s="6">
        <v>295697.31</v>
      </c>
      <c r="K28" s="6">
        <v>288323.71000000002</v>
      </c>
      <c r="L28" s="6">
        <v>286480.31</v>
      </c>
      <c r="M28" s="6">
        <v>0</v>
      </c>
      <c r="N28" s="6">
        <v>0</v>
      </c>
      <c r="O28" s="6">
        <f t="shared" si="2"/>
        <v>2928369.3299999996</v>
      </c>
    </row>
    <row r="29" spans="1:15" s="3" customFormat="1" ht="18" customHeight="1" x14ac:dyDescent="0.2">
      <c r="A29" s="5" t="s">
        <v>53</v>
      </c>
      <c r="B29" s="5" t="s">
        <v>52</v>
      </c>
      <c r="C29" s="6">
        <v>292116.51</v>
      </c>
      <c r="D29" s="6">
        <v>295768.21000000002</v>
      </c>
      <c r="E29" s="6">
        <v>296831.71000000002</v>
      </c>
      <c r="F29" s="6">
        <v>297186.21000000002</v>
      </c>
      <c r="G29" s="6">
        <v>290096.21000000002</v>
      </c>
      <c r="H29" s="6">
        <v>292440.64</v>
      </c>
      <c r="I29" s="6">
        <v>293428.51</v>
      </c>
      <c r="J29" s="6">
        <v>295697.31</v>
      </c>
      <c r="K29" s="6">
        <v>288323.71000000002</v>
      </c>
      <c r="L29" s="6">
        <v>286480.31</v>
      </c>
      <c r="M29" s="6">
        <v>0</v>
      </c>
      <c r="N29" s="6">
        <v>0</v>
      </c>
      <c r="O29" s="6">
        <f t="shared" si="2"/>
        <v>2928369.3299999996</v>
      </c>
    </row>
    <row r="30" spans="1:15" s="3" customFormat="1" ht="18" customHeight="1" x14ac:dyDescent="0.2">
      <c r="A30" s="5" t="s">
        <v>54</v>
      </c>
      <c r="B30" s="5" t="s">
        <v>55</v>
      </c>
      <c r="C30" s="6">
        <v>294515.09999999998</v>
      </c>
      <c r="D30" s="6">
        <v>297710.09999999998</v>
      </c>
      <c r="E30" s="6">
        <v>298775.09999999998</v>
      </c>
      <c r="F30" s="6">
        <v>299130.09999999998</v>
      </c>
      <c r="G30" s="6">
        <v>292030.09999999998</v>
      </c>
      <c r="H30" s="6">
        <v>294377.83</v>
      </c>
      <c r="I30" s="6">
        <v>295367.09999999998</v>
      </c>
      <c r="J30" s="6">
        <v>297639.09999999998</v>
      </c>
      <c r="K30" s="6">
        <v>290255.09999999998</v>
      </c>
      <c r="L30" s="6">
        <v>288409.09999999998</v>
      </c>
      <c r="M30" s="6">
        <v>0</v>
      </c>
      <c r="N30" s="6">
        <v>0</v>
      </c>
      <c r="O30" s="6">
        <f t="shared" si="2"/>
        <v>2948208.7300000004</v>
      </c>
    </row>
    <row r="31" spans="1:15" s="3" customFormat="1" ht="18" customHeight="1" x14ac:dyDescent="0.2">
      <c r="A31" s="5" t="s">
        <v>56</v>
      </c>
      <c r="B31" s="5" t="s">
        <v>55</v>
      </c>
      <c r="C31" s="6">
        <v>294515.09999999998</v>
      </c>
      <c r="D31" s="6">
        <v>297710.09999999998</v>
      </c>
      <c r="E31" s="6">
        <v>298775.09999999998</v>
      </c>
      <c r="F31" s="6">
        <v>299130.09999999998</v>
      </c>
      <c r="G31" s="6">
        <v>292030.09999999998</v>
      </c>
      <c r="H31" s="6">
        <v>294377.83</v>
      </c>
      <c r="I31" s="6">
        <v>295367.09999999998</v>
      </c>
      <c r="J31" s="6">
        <v>297639.09999999998</v>
      </c>
      <c r="K31" s="6">
        <v>290255.09999999998</v>
      </c>
      <c r="L31" s="6">
        <v>288409.09999999998</v>
      </c>
      <c r="M31" s="6">
        <v>0</v>
      </c>
      <c r="N31" s="6">
        <v>0</v>
      </c>
      <c r="O31" s="6">
        <f t="shared" si="2"/>
        <v>2948208.7300000004</v>
      </c>
    </row>
    <row r="32" spans="1:15" s="3" customFormat="1" ht="18" customHeight="1" x14ac:dyDescent="0.2">
      <c r="A32" s="5" t="s">
        <v>57</v>
      </c>
      <c r="B32" s="5" t="s">
        <v>58</v>
      </c>
      <c r="C32" s="6">
        <v>43134.13</v>
      </c>
      <c r="D32" s="6">
        <v>43895.79</v>
      </c>
      <c r="E32" s="6">
        <v>44068.29</v>
      </c>
      <c r="F32" s="6">
        <v>44125.79</v>
      </c>
      <c r="G32" s="6">
        <v>42975.79</v>
      </c>
      <c r="H32" s="6">
        <v>43356.06</v>
      </c>
      <c r="I32" s="6">
        <v>43516.29</v>
      </c>
      <c r="J32" s="6">
        <v>43884.29</v>
      </c>
      <c r="K32" s="6">
        <v>43293.07</v>
      </c>
      <c r="L32" s="6">
        <v>42994.07</v>
      </c>
      <c r="M32" s="6">
        <v>0</v>
      </c>
      <c r="N32" s="6">
        <v>0</v>
      </c>
      <c r="O32" s="6">
        <f t="shared" si="2"/>
        <v>435243.57</v>
      </c>
    </row>
    <row r="33" spans="1:15" s="3" customFormat="1" ht="18" customHeight="1" x14ac:dyDescent="0.2">
      <c r="A33" s="5" t="s">
        <v>59</v>
      </c>
      <c r="B33" s="5" t="s">
        <v>58</v>
      </c>
      <c r="C33" s="6">
        <v>43134.13</v>
      </c>
      <c r="D33" s="6">
        <v>43895.79</v>
      </c>
      <c r="E33" s="6">
        <v>44068.29</v>
      </c>
      <c r="F33" s="6">
        <v>44125.79</v>
      </c>
      <c r="G33" s="6">
        <v>42975.79</v>
      </c>
      <c r="H33" s="6">
        <v>43356.06</v>
      </c>
      <c r="I33" s="6">
        <v>43516.29</v>
      </c>
      <c r="J33" s="6">
        <v>43884.29</v>
      </c>
      <c r="K33" s="6">
        <v>43293.07</v>
      </c>
      <c r="L33" s="6">
        <v>42994.07</v>
      </c>
      <c r="M33" s="6">
        <v>0</v>
      </c>
      <c r="N33" s="6">
        <v>0</v>
      </c>
      <c r="O33" s="6">
        <f t="shared" si="2"/>
        <v>435243.57</v>
      </c>
    </row>
    <row r="34" spans="1:15" s="3" customFormat="1" ht="18" customHeight="1" x14ac:dyDescent="0.2">
      <c r="A34" s="19">
        <v>2.2000000000000002</v>
      </c>
      <c r="B34" s="8" t="s">
        <v>60</v>
      </c>
      <c r="C34" s="4">
        <f t="shared" ref="C34:K34" si="3">+C35+C46+C49+C52+C55+C60+C66+C71</f>
        <v>137995.85</v>
      </c>
      <c r="D34" s="4">
        <f t="shared" si="3"/>
        <v>253465.62</v>
      </c>
      <c r="E34" s="4">
        <f t="shared" si="3"/>
        <v>265021.91000000003</v>
      </c>
      <c r="F34" s="4">
        <f t="shared" si="3"/>
        <v>237043.82</v>
      </c>
      <c r="G34" s="4">
        <f t="shared" si="3"/>
        <v>191502.4</v>
      </c>
      <c r="H34" s="4">
        <f t="shared" si="3"/>
        <v>160286.02000000002</v>
      </c>
      <c r="I34" s="4">
        <f t="shared" si="3"/>
        <v>223736.50999999998</v>
      </c>
      <c r="J34" s="4">
        <f t="shared" si="3"/>
        <v>194107.27</v>
      </c>
      <c r="K34" s="4">
        <f t="shared" si="3"/>
        <v>197363.7</v>
      </c>
      <c r="L34" s="4">
        <f>+L35+L46+L49+L52+L55+L60+L66+L71</f>
        <v>219592.95999999999</v>
      </c>
      <c r="M34" s="4">
        <f t="shared" ref="M34:N34" si="4">+M35+M46+M49+M52+M55+M60+M66+M71</f>
        <v>0</v>
      </c>
      <c r="N34" s="4">
        <f t="shared" si="4"/>
        <v>0</v>
      </c>
      <c r="O34" s="4">
        <f>SUM(C34:N34)</f>
        <v>2080116.0599999998</v>
      </c>
    </row>
    <row r="35" spans="1:15" s="3" customFormat="1" ht="18" customHeight="1" x14ac:dyDescent="0.2">
      <c r="A35" s="5" t="s">
        <v>61</v>
      </c>
      <c r="B35" s="5" t="s">
        <v>62</v>
      </c>
      <c r="C35" s="6">
        <v>71991.350000000006</v>
      </c>
      <c r="D35" s="6">
        <v>163900.73000000001</v>
      </c>
      <c r="E35" s="6">
        <v>40953.65</v>
      </c>
      <c r="F35" s="6">
        <v>203831.82</v>
      </c>
      <c r="G35" s="6">
        <v>124394.9</v>
      </c>
      <c r="H35" s="6">
        <v>127074.02</v>
      </c>
      <c r="I35" s="6">
        <v>126842.11</v>
      </c>
      <c r="J35" s="6">
        <v>131365.26999999999</v>
      </c>
      <c r="K35" s="6">
        <v>127030.08</v>
      </c>
      <c r="L35" s="6">
        <v>135837.96</v>
      </c>
      <c r="M35" s="6">
        <v>0</v>
      </c>
      <c r="N35" s="6">
        <v>0</v>
      </c>
      <c r="O35" s="6">
        <f t="shared" ref="O35:O92" si="5">SUM(C35:N35)</f>
        <v>1253221.8900000001</v>
      </c>
    </row>
    <row r="36" spans="1:15" s="3" customFormat="1" ht="18" customHeight="1" x14ac:dyDescent="0.2">
      <c r="A36" s="5" t="s">
        <v>63</v>
      </c>
      <c r="B36" s="5" t="s">
        <v>64</v>
      </c>
      <c r="C36" s="6">
        <v>66721.11</v>
      </c>
      <c r="D36" s="6">
        <v>66355.320000000007</v>
      </c>
      <c r="E36" s="6">
        <v>34432.300000000003</v>
      </c>
      <c r="F36" s="6">
        <v>99082.35</v>
      </c>
      <c r="G36" s="6">
        <v>66143.48</v>
      </c>
      <c r="H36" s="6">
        <v>66059.839999999997</v>
      </c>
      <c r="I36" s="6">
        <v>66661.03</v>
      </c>
      <c r="J36" s="6">
        <v>69546.37</v>
      </c>
      <c r="K36" s="6">
        <v>67952.94</v>
      </c>
      <c r="L36" s="6">
        <v>71402.850000000006</v>
      </c>
      <c r="M36" s="6">
        <v>0</v>
      </c>
      <c r="N36" s="6">
        <v>0</v>
      </c>
      <c r="O36" s="6">
        <f t="shared" si="5"/>
        <v>674357.59</v>
      </c>
    </row>
    <row r="37" spans="1:15" s="3" customFormat="1" ht="18" customHeight="1" x14ac:dyDescent="0.2">
      <c r="A37" s="5" t="s">
        <v>65</v>
      </c>
      <c r="B37" s="5" t="s">
        <v>64</v>
      </c>
      <c r="C37" s="6">
        <v>66721.11</v>
      </c>
      <c r="D37" s="6">
        <v>66355.320000000007</v>
      </c>
      <c r="E37" s="6">
        <v>34432.300000000003</v>
      </c>
      <c r="F37" s="6">
        <v>99082.35</v>
      </c>
      <c r="G37" s="6">
        <v>66143.48</v>
      </c>
      <c r="H37" s="6">
        <v>66059.839999999997</v>
      </c>
      <c r="I37" s="6">
        <v>66661.03</v>
      </c>
      <c r="J37" s="6">
        <v>69546.37</v>
      </c>
      <c r="K37" s="6">
        <v>67952.94</v>
      </c>
      <c r="L37" s="6">
        <v>71402.850000000006</v>
      </c>
      <c r="M37" s="6">
        <v>0</v>
      </c>
      <c r="N37" s="6">
        <v>0</v>
      </c>
      <c r="O37" s="6">
        <f t="shared" si="5"/>
        <v>674357.59</v>
      </c>
    </row>
    <row r="38" spans="1:15" s="3" customFormat="1" ht="18" customHeight="1" x14ac:dyDescent="0.2">
      <c r="A38" s="5" t="s">
        <v>66</v>
      </c>
      <c r="B38" s="5" t="s">
        <v>67</v>
      </c>
      <c r="C38" s="6">
        <v>4970.24</v>
      </c>
      <c r="D38" s="6">
        <v>4970.3500000000004</v>
      </c>
      <c r="E38" s="6">
        <v>4970.3500000000004</v>
      </c>
      <c r="F38" s="6">
        <v>4970.3500000000004</v>
      </c>
      <c r="G38" s="6">
        <v>4970.3500000000004</v>
      </c>
      <c r="H38" s="6">
        <v>4970.3500000000004</v>
      </c>
      <c r="I38" s="6">
        <v>4970.3500000000004</v>
      </c>
      <c r="J38" s="6">
        <v>4970.3500000000004</v>
      </c>
      <c r="K38" s="6">
        <v>4970.3500000000004</v>
      </c>
      <c r="L38" s="6">
        <v>4970.3500000000004</v>
      </c>
      <c r="M38" s="6">
        <v>0</v>
      </c>
      <c r="N38" s="6">
        <v>0</v>
      </c>
      <c r="O38" s="6">
        <f t="shared" si="5"/>
        <v>49703.389999999992</v>
      </c>
    </row>
    <row r="39" spans="1:15" s="3" customFormat="1" ht="18" customHeight="1" x14ac:dyDescent="0.2">
      <c r="A39" s="5" t="s">
        <v>68</v>
      </c>
      <c r="B39" s="5" t="s">
        <v>67</v>
      </c>
      <c r="C39" s="6">
        <v>4970.24</v>
      </c>
      <c r="D39" s="6">
        <v>4970.3500000000004</v>
      </c>
      <c r="E39" s="6">
        <v>4970.3500000000004</v>
      </c>
      <c r="F39" s="6">
        <v>4970.3500000000004</v>
      </c>
      <c r="G39" s="6">
        <v>4970.3500000000004</v>
      </c>
      <c r="H39" s="6">
        <v>4970.3500000000004</v>
      </c>
      <c r="I39" s="6">
        <v>4970.3500000000004</v>
      </c>
      <c r="J39" s="6">
        <v>4970.3500000000004</v>
      </c>
      <c r="K39" s="6">
        <v>4970.3500000000004</v>
      </c>
      <c r="L39" s="6">
        <v>4970.3500000000004</v>
      </c>
      <c r="M39" s="6">
        <v>0</v>
      </c>
      <c r="N39" s="6">
        <v>0</v>
      </c>
      <c r="O39" s="6">
        <f t="shared" si="5"/>
        <v>49703.389999999992</v>
      </c>
    </row>
    <row r="40" spans="1:15" s="3" customFormat="1" ht="18" customHeight="1" x14ac:dyDescent="0.2">
      <c r="A40" s="5" t="s">
        <v>69</v>
      </c>
      <c r="B40" s="5" t="s">
        <v>70</v>
      </c>
      <c r="C40" s="7">
        <v>0</v>
      </c>
      <c r="D40" s="6">
        <v>92275.06</v>
      </c>
      <c r="E40" s="7">
        <v>0</v>
      </c>
      <c r="F40" s="6">
        <v>98616.12</v>
      </c>
      <c r="G40" s="6">
        <v>52695.07</v>
      </c>
      <c r="H40" s="6">
        <v>55743.83</v>
      </c>
      <c r="I40" s="6">
        <v>53894.73</v>
      </c>
      <c r="J40" s="6">
        <v>56068.55</v>
      </c>
      <c r="K40" s="6">
        <v>52568.79</v>
      </c>
      <c r="L40" s="6">
        <v>58462.76</v>
      </c>
      <c r="M40" s="6">
        <v>0</v>
      </c>
      <c r="N40" s="6">
        <v>0</v>
      </c>
      <c r="O40" s="6">
        <f t="shared" si="5"/>
        <v>520324.91</v>
      </c>
    </row>
    <row r="41" spans="1:15" s="3" customFormat="1" ht="18" customHeight="1" x14ac:dyDescent="0.2">
      <c r="A41" s="5" t="s">
        <v>71</v>
      </c>
      <c r="B41" s="5" t="s">
        <v>72</v>
      </c>
      <c r="C41" s="7">
        <v>0</v>
      </c>
      <c r="D41" s="6">
        <v>92275.06</v>
      </c>
      <c r="E41" s="7">
        <v>0</v>
      </c>
      <c r="F41" s="6">
        <v>98616.12</v>
      </c>
      <c r="G41" s="6">
        <v>52695.07</v>
      </c>
      <c r="H41" s="6">
        <v>55743.83</v>
      </c>
      <c r="I41" s="6">
        <v>53894.73</v>
      </c>
      <c r="J41" s="6">
        <v>56068.55</v>
      </c>
      <c r="K41" s="6">
        <v>52568.79</v>
      </c>
      <c r="L41" s="6">
        <v>58462.76</v>
      </c>
      <c r="M41" s="6">
        <v>0</v>
      </c>
      <c r="N41" s="6">
        <v>0</v>
      </c>
      <c r="O41" s="6">
        <f t="shared" si="5"/>
        <v>520324.91</v>
      </c>
    </row>
    <row r="42" spans="1:15" s="3" customFormat="1" ht="18" customHeight="1" x14ac:dyDescent="0.2">
      <c r="A42" s="5" t="s">
        <v>73</v>
      </c>
      <c r="B42" s="5" t="s">
        <v>74</v>
      </c>
      <c r="C42" s="7">
        <v>300</v>
      </c>
      <c r="D42" s="7">
        <v>300</v>
      </c>
      <c r="E42" s="7">
        <v>0</v>
      </c>
      <c r="F42" s="7">
        <v>600</v>
      </c>
      <c r="G42" s="7">
        <v>300</v>
      </c>
      <c r="H42" s="7">
        <v>300</v>
      </c>
      <c r="I42" s="7">
        <v>300</v>
      </c>
      <c r="J42" s="7">
        <v>300</v>
      </c>
      <c r="K42" s="6">
        <v>1002</v>
      </c>
      <c r="L42" s="6">
        <v>1002</v>
      </c>
      <c r="M42" s="6">
        <v>0</v>
      </c>
      <c r="N42" s="6">
        <v>0</v>
      </c>
      <c r="O42" s="6">
        <f t="shared" si="5"/>
        <v>4404</v>
      </c>
    </row>
    <row r="43" spans="1:15" s="3" customFormat="1" ht="18" customHeight="1" x14ac:dyDescent="0.2">
      <c r="A43" s="5" t="s">
        <v>232</v>
      </c>
      <c r="B43" s="5" t="s">
        <v>74</v>
      </c>
      <c r="C43" s="7">
        <v>300</v>
      </c>
      <c r="D43" s="7">
        <v>300</v>
      </c>
      <c r="E43" s="7">
        <v>0</v>
      </c>
      <c r="F43" s="7">
        <v>600</v>
      </c>
      <c r="G43" s="7">
        <v>300</v>
      </c>
      <c r="H43" s="7">
        <v>300</v>
      </c>
      <c r="I43" s="7">
        <v>300</v>
      </c>
      <c r="J43" s="7">
        <v>300</v>
      </c>
      <c r="K43" s="6">
        <v>1002</v>
      </c>
      <c r="L43" s="6">
        <v>1002</v>
      </c>
      <c r="M43" s="6">
        <v>0</v>
      </c>
      <c r="N43" s="6">
        <v>0</v>
      </c>
      <c r="O43" s="6">
        <f t="shared" si="5"/>
        <v>4404</v>
      </c>
    </row>
    <row r="44" spans="1:15" s="3" customFormat="1" ht="18" customHeight="1" x14ac:dyDescent="0.2">
      <c r="A44" s="5" t="s">
        <v>231</v>
      </c>
      <c r="B44" s="5" t="s">
        <v>217</v>
      </c>
      <c r="C44" s="7">
        <v>0</v>
      </c>
      <c r="D44" s="7">
        <v>0</v>
      </c>
      <c r="E44" s="6">
        <v>1551</v>
      </c>
      <c r="F44" s="7">
        <v>563</v>
      </c>
      <c r="G44" s="7">
        <v>286</v>
      </c>
      <c r="H44" s="7">
        <v>0</v>
      </c>
      <c r="I44" s="6">
        <v>1016</v>
      </c>
      <c r="J44" s="7">
        <v>480</v>
      </c>
      <c r="K44" s="7">
        <v>536</v>
      </c>
      <c r="L44" s="7">
        <v>0</v>
      </c>
      <c r="M44" s="7">
        <v>0</v>
      </c>
      <c r="N44" s="7">
        <v>0</v>
      </c>
      <c r="O44" s="6">
        <f t="shared" si="5"/>
        <v>4432</v>
      </c>
    </row>
    <row r="45" spans="1:15" s="3" customFormat="1" ht="18" customHeight="1" x14ac:dyDescent="0.2">
      <c r="A45" s="5" t="s">
        <v>230</v>
      </c>
      <c r="B45" s="5" t="s">
        <v>217</v>
      </c>
      <c r="C45" s="7">
        <v>0</v>
      </c>
      <c r="D45" s="7">
        <v>0</v>
      </c>
      <c r="E45" s="6">
        <v>1551</v>
      </c>
      <c r="F45" s="7">
        <v>563</v>
      </c>
      <c r="G45" s="7">
        <v>286</v>
      </c>
      <c r="H45" s="7">
        <v>0</v>
      </c>
      <c r="I45" s="6">
        <v>1016</v>
      </c>
      <c r="J45" s="7">
        <v>480</v>
      </c>
      <c r="K45" s="7">
        <v>536</v>
      </c>
      <c r="L45" s="7">
        <v>0</v>
      </c>
      <c r="M45" s="7">
        <v>0</v>
      </c>
      <c r="N45" s="7">
        <v>0</v>
      </c>
      <c r="O45" s="6">
        <f t="shared" si="5"/>
        <v>4432</v>
      </c>
    </row>
    <row r="46" spans="1:15" s="3" customFormat="1" ht="18" customHeight="1" x14ac:dyDescent="0.2">
      <c r="A46" s="5" t="s">
        <v>229</v>
      </c>
      <c r="B46" s="5" t="s">
        <v>218</v>
      </c>
      <c r="C46" s="7">
        <v>0</v>
      </c>
      <c r="D46" s="7">
        <v>0</v>
      </c>
      <c r="E46" s="7">
        <v>0</v>
      </c>
      <c r="F46" s="7">
        <v>0</v>
      </c>
      <c r="G46" s="6">
        <v>33895.5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5"/>
        <v>33895.5</v>
      </c>
    </row>
    <row r="47" spans="1:15" s="3" customFormat="1" ht="18" customHeight="1" x14ac:dyDescent="0.2">
      <c r="A47" s="5" t="s">
        <v>228</v>
      </c>
      <c r="B47" s="5" t="s">
        <v>219</v>
      </c>
      <c r="C47" s="7">
        <v>0</v>
      </c>
      <c r="D47" s="7">
        <v>0</v>
      </c>
      <c r="E47" s="7">
        <v>0</v>
      </c>
      <c r="F47" s="7">
        <v>0</v>
      </c>
      <c r="G47" s="6">
        <v>33895.5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5"/>
        <v>33895.5</v>
      </c>
    </row>
    <row r="48" spans="1:15" s="3" customFormat="1" ht="18" customHeight="1" x14ac:dyDescent="0.2">
      <c r="A48" s="5" t="s">
        <v>227</v>
      </c>
      <c r="B48" s="5" t="s">
        <v>219</v>
      </c>
      <c r="C48" s="7">
        <v>0</v>
      </c>
      <c r="D48" s="7">
        <v>0</v>
      </c>
      <c r="E48" s="7">
        <v>0</v>
      </c>
      <c r="F48" s="7">
        <v>0</v>
      </c>
      <c r="G48" s="6">
        <v>33895.5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5"/>
        <v>33895.5</v>
      </c>
    </row>
    <row r="49" spans="1:15" s="3" customFormat="1" ht="18" customHeight="1" x14ac:dyDescent="0.2">
      <c r="A49" s="5" t="s">
        <v>226</v>
      </c>
      <c r="B49" s="5" t="s">
        <v>220</v>
      </c>
      <c r="C49" s="6">
        <v>32792.5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6">
        <v>29530</v>
      </c>
      <c r="K49" s="7">
        <v>0</v>
      </c>
      <c r="L49" s="6">
        <v>28835</v>
      </c>
      <c r="M49" s="7">
        <v>0</v>
      </c>
      <c r="N49" s="7">
        <v>0</v>
      </c>
      <c r="O49" s="6">
        <f t="shared" si="5"/>
        <v>91157.5</v>
      </c>
    </row>
    <row r="50" spans="1:15" s="3" customFormat="1" ht="18" customHeight="1" x14ac:dyDescent="0.2">
      <c r="A50" s="5" t="s">
        <v>225</v>
      </c>
      <c r="B50" s="5" t="s">
        <v>221</v>
      </c>
      <c r="C50" s="6">
        <v>32792.5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6">
        <v>29530</v>
      </c>
      <c r="K50" s="7">
        <v>0</v>
      </c>
      <c r="L50" s="6">
        <v>28835</v>
      </c>
      <c r="M50" s="7">
        <v>0</v>
      </c>
      <c r="N50" s="7">
        <v>0</v>
      </c>
      <c r="O50" s="6">
        <f t="shared" si="5"/>
        <v>91157.5</v>
      </c>
    </row>
    <row r="51" spans="1:15" s="3" customFormat="1" ht="18" customHeight="1" x14ac:dyDescent="0.2">
      <c r="A51" s="5" t="s">
        <v>224</v>
      </c>
      <c r="B51" s="5" t="s">
        <v>221</v>
      </c>
      <c r="C51" s="6">
        <v>32792.5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6">
        <v>29530</v>
      </c>
      <c r="K51" s="7">
        <v>0</v>
      </c>
      <c r="L51" s="6">
        <v>28835</v>
      </c>
      <c r="M51" s="7">
        <v>0</v>
      </c>
      <c r="N51" s="7">
        <v>0</v>
      </c>
      <c r="O51" s="6">
        <f t="shared" si="5"/>
        <v>91157.5</v>
      </c>
    </row>
    <row r="52" spans="1:15" s="3" customFormat="1" ht="18" customHeight="1" x14ac:dyDescent="0.2">
      <c r="A52" s="5" t="s">
        <v>223</v>
      </c>
      <c r="B52" s="5" t="s">
        <v>222</v>
      </c>
      <c r="C52" s="7">
        <v>0</v>
      </c>
      <c r="D52" s="6">
        <v>15000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5"/>
        <v>15000</v>
      </c>
    </row>
    <row r="53" spans="1:15" s="3" customFormat="1" ht="18" customHeight="1" x14ac:dyDescent="0.2">
      <c r="A53" s="5" t="s">
        <v>75</v>
      </c>
      <c r="B53" s="5" t="s">
        <v>76</v>
      </c>
      <c r="C53" s="7">
        <v>0</v>
      </c>
      <c r="D53" s="6">
        <v>15000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5"/>
        <v>15000</v>
      </c>
    </row>
    <row r="54" spans="1:15" s="3" customFormat="1" ht="18" customHeight="1" x14ac:dyDescent="0.2">
      <c r="A54" s="5" t="s">
        <v>77</v>
      </c>
      <c r="B54" s="5" t="s">
        <v>76</v>
      </c>
      <c r="C54" s="7">
        <v>0</v>
      </c>
      <c r="D54" s="6">
        <v>15000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5"/>
        <v>15000</v>
      </c>
    </row>
    <row r="55" spans="1:15" s="3" customFormat="1" ht="18" customHeight="1" x14ac:dyDescent="0.2">
      <c r="A55" s="5" t="s">
        <v>78</v>
      </c>
      <c r="B55" s="5" t="s">
        <v>79</v>
      </c>
      <c r="C55" s="6">
        <v>33212</v>
      </c>
      <c r="D55" s="6">
        <v>33212</v>
      </c>
      <c r="E55" s="6">
        <v>224068.26</v>
      </c>
      <c r="F55" s="6">
        <v>33212</v>
      </c>
      <c r="G55" s="6">
        <v>33212</v>
      </c>
      <c r="H55" s="6">
        <v>33212</v>
      </c>
      <c r="I55" s="6">
        <v>33212</v>
      </c>
      <c r="J55" s="6">
        <v>33212</v>
      </c>
      <c r="K55" s="6">
        <v>33212</v>
      </c>
      <c r="L55" s="6">
        <v>33212</v>
      </c>
      <c r="M55" s="6">
        <v>0</v>
      </c>
      <c r="N55" s="6">
        <v>0</v>
      </c>
      <c r="O55" s="6">
        <f t="shared" si="5"/>
        <v>522976.26</v>
      </c>
    </row>
    <row r="56" spans="1:15" s="3" customFormat="1" ht="18" customHeight="1" x14ac:dyDescent="0.2">
      <c r="A56" s="5" t="s">
        <v>80</v>
      </c>
      <c r="B56" s="5" t="s">
        <v>81</v>
      </c>
      <c r="C56" s="7">
        <v>0</v>
      </c>
      <c r="D56" s="7">
        <v>0</v>
      </c>
      <c r="E56" s="6">
        <v>190856.26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5"/>
        <v>190856.26</v>
      </c>
    </row>
    <row r="57" spans="1:15" s="3" customFormat="1" ht="18" customHeight="1" x14ac:dyDescent="0.2">
      <c r="A57" s="5" t="s">
        <v>82</v>
      </c>
      <c r="B57" s="5" t="s">
        <v>81</v>
      </c>
      <c r="C57" s="7">
        <v>0</v>
      </c>
      <c r="D57" s="7">
        <v>0</v>
      </c>
      <c r="E57" s="6">
        <v>190856.26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5"/>
        <v>190856.26</v>
      </c>
    </row>
    <row r="58" spans="1:15" s="3" customFormat="1" ht="18" customHeight="1" x14ac:dyDescent="0.2">
      <c r="A58" s="5" t="s">
        <v>83</v>
      </c>
      <c r="B58" s="5" t="s">
        <v>84</v>
      </c>
      <c r="C58" s="6">
        <v>33212</v>
      </c>
      <c r="D58" s="6">
        <v>33212</v>
      </c>
      <c r="E58" s="6">
        <v>33212</v>
      </c>
      <c r="F58" s="6">
        <v>33212</v>
      </c>
      <c r="G58" s="6">
        <v>33212</v>
      </c>
      <c r="H58" s="6">
        <v>33212</v>
      </c>
      <c r="I58" s="6">
        <v>33212</v>
      </c>
      <c r="J58" s="6">
        <v>33212</v>
      </c>
      <c r="K58" s="6">
        <v>33212</v>
      </c>
      <c r="L58" s="6">
        <v>33212</v>
      </c>
      <c r="M58" s="6">
        <v>0</v>
      </c>
      <c r="N58" s="6">
        <v>0</v>
      </c>
      <c r="O58" s="6">
        <f t="shared" si="5"/>
        <v>332120</v>
      </c>
    </row>
    <row r="59" spans="1:15" s="3" customFormat="1" ht="18" customHeight="1" x14ac:dyDescent="0.2">
      <c r="A59" s="5" t="s">
        <v>85</v>
      </c>
      <c r="B59" s="5" t="s">
        <v>84</v>
      </c>
      <c r="C59" s="6">
        <v>33212</v>
      </c>
      <c r="D59" s="6">
        <v>33212</v>
      </c>
      <c r="E59" s="6">
        <v>33212</v>
      </c>
      <c r="F59" s="6">
        <v>33212</v>
      </c>
      <c r="G59" s="6">
        <v>33212</v>
      </c>
      <c r="H59" s="6">
        <v>33212</v>
      </c>
      <c r="I59" s="6">
        <v>33212</v>
      </c>
      <c r="J59" s="6">
        <v>33212</v>
      </c>
      <c r="K59" s="6">
        <v>33212</v>
      </c>
      <c r="L59" s="6">
        <v>33212</v>
      </c>
      <c r="M59" s="6">
        <v>0</v>
      </c>
      <c r="N59" s="6">
        <v>0</v>
      </c>
      <c r="O59" s="6">
        <f t="shared" si="5"/>
        <v>332120</v>
      </c>
    </row>
    <row r="60" spans="1:15" s="3" customFormat="1" ht="28.5" customHeight="1" x14ac:dyDescent="0.2">
      <c r="A60" s="5" t="s">
        <v>86</v>
      </c>
      <c r="B60" s="5" t="s">
        <v>87</v>
      </c>
      <c r="C60" s="7">
        <v>0</v>
      </c>
      <c r="D60" s="6">
        <v>41352.89</v>
      </c>
      <c r="E60" s="7">
        <v>0</v>
      </c>
      <c r="F60" s="7">
        <v>0</v>
      </c>
      <c r="G60" s="7">
        <v>0</v>
      </c>
      <c r="H60" s="7">
        <v>0</v>
      </c>
      <c r="I60" s="6">
        <v>63682.400000000001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5"/>
        <v>105035.29000000001</v>
      </c>
    </row>
    <row r="61" spans="1:15" s="3" customFormat="1" ht="31.5" customHeight="1" x14ac:dyDescent="0.2">
      <c r="A61" s="5" t="s">
        <v>88</v>
      </c>
      <c r="B61" s="5" t="s">
        <v>89</v>
      </c>
      <c r="C61" s="7">
        <v>0</v>
      </c>
      <c r="D61" s="6">
        <v>41352.89</v>
      </c>
      <c r="E61" s="7">
        <v>0</v>
      </c>
      <c r="F61" s="7">
        <v>0</v>
      </c>
      <c r="G61" s="7">
        <v>0</v>
      </c>
      <c r="H61" s="7">
        <v>0</v>
      </c>
      <c r="I61" s="6">
        <v>63682.400000000001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5"/>
        <v>105035.29000000001</v>
      </c>
    </row>
    <row r="62" spans="1:15" s="3" customFormat="1" ht="31.5" customHeight="1" x14ac:dyDescent="0.2">
      <c r="A62" s="5" t="s">
        <v>245</v>
      </c>
      <c r="B62" s="5" t="s">
        <v>246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</row>
    <row r="63" spans="1:15" s="3" customFormat="1" ht="30" customHeight="1" x14ac:dyDescent="0.2">
      <c r="A63" s="5" t="s">
        <v>90</v>
      </c>
      <c r="B63" s="5" t="s">
        <v>91</v>
      </c>
      <c r="C63" s="7">
        <v>0</v>
      </c>
      <c r="D63" s="6">
        <v>41352.89</v>
      </c>
      <c r="E63" s="7">
        <v>0</v>
      </c>
      <c r="F63" s="7">
        <v>0</v>
      </c>
      <c r="G63" s="7">
        <v>0</v>
      </c>
      <c r="H63" s="7">
        <v>0</v>
      </c>
      <c r="I63" s="6">
        <v>6000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6">
        <f t="shared" si="5"/>
        <v>47352.89</v>
      </c>
    </row>
    <row r="64" spans="1:15" s="3" customFormat="1" ht="28.5" customHeight="1" x14ac:dyDescent="0.2">
      <c r="A64" s="5" t="s">
        <v>92</v>
      </c>
      <c r="B64" s="5" t="s">
        <v>93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6">
        <v>21882.400000000001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5"/>
        <v>21882.400000000001</v>
      </c>
    </row>
    <row r="65" spans="1:15" s="3" customFormat="1" ht="27.75" customHeight="1" x14ac:dyDescent="0.2">
      <c r="A65" s="5" t="s">
        <v>94</v>
      </c>
      <c r="B65" s="5" t="s">
        <v>95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6">
        <v>35800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5"/>
        <v>35800</v>
      </c>
    </row>
    <row r="66" spans="1:15" s="3" customFormat="1" ht="27.75" customHeight="1" x14ac:dyDescent="0.2">
      <c r="A66" s="5" t="s">
        <v>96</v>
      </c>
      <c r="B66" s="5" t="s">
        <v>97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6">
        <v>21708</v>
      </c>
      <c r="M66" s="7">
        <v>0</v>
      </c>
      <c r="N66" s="7">
        <v>0</v>
      </c>
      <c r="O66" s="6">
        <f t="shared" si="5"/>
        <v>21708</v>
      </c>
    </row>
    <row r="67" spans="1:15" s="3" customFormat="1" ht="18" customHeight="1" x14ac:dyDescent="0.2">
      <c r="A67" s="5" t="s">
        <v>98</v>
      </c>
      <c r="B67" s="5" t="s">
        <v>99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5"/>
        <v>0</v>
      </c>
    </row>
    <row r="68" spans="1:15" s="3" customFormat="1" ht="18" customHeight="1" x14ac:dyDescent="0.2">
      <c r="A68" s="5" t="s">
        <v>100</v>
      </c>
      <c r="B68" s="5" t="s">
        <v>101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5"/>
        <v>0</v>
      </c>
    </row>
    <row r="69" spans="1:15" s="3" customFormat="1" ht="18" customHeight="1" x14ac:dyDescent="0.2">
      <c r="A69" s="5" t="s">
        <v>102</v>
      </c>
      <c r="B69" s="5" t="s">
        <v>103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6">
        <v>21708</v>
      </c>
      <c r="M69" s="7">
        <v>0</v>
      </c>
      <c r="N69" s="7">
        <v>0</v>
      </c>
      <c r="O69" s="6">
        <f t="shared" si="5"/>
        <v>21708</v>
      </c>
    </row>
    <row r="70" spans="1:15" s="3" customFormat="1" ht="18" customHeight="1" x14ac:dyDescent="0.2">
      <c r="A70" s="5" t="s">
        <v>104</v>
      </c>
      <c r="B70" s="5" t="s">
        <v>105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6">
        <v>21708</v>
      </c>
      <c r="M70" s="7">
        <v>0</v>
      </c>
      <c r="N70" s="7">
        <v>0</v>
      </c>
      <c r="O70" s="6">
        <f t="shared" si="5"/>
        <v>21708</v>
      </c>
    </row>
    <row r="71" spans="1:15" s="3" customFormat="1" ht="18" customHeight="1" x14ac:dyDescent="0.2">
      <c r="A71" s="5" t="s">
        <v>106</v>
      </c>
      <c r="B71" s="5" t="s">
        <v>107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6">
        <v>37121.620000000003</v>
      </c>
      <c r="L71" s="6">
        <v>0</v>
      </c>
      <c r="M71" s="6">
        <v>0</v>
      </c>
      <c r="N71" s="6">
        <v>0</v>
      </c>
      <c r="O71" s="6">
        <f t="shared" si="5"/>
        <v>37121.620000000003</v>
      </c>
    </row>
    <row r="72" spans="1:15" s="3" customFormat="1" ht="18" customHeight="1" x14ac:dyDescent="0.2">
      <c r="A72" s="5" t="s">
        <v>108</v>
      </c>
      <c r="B72" s="5" t="s">
        <v>109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6">
        <v>37121.620000000003</v>
      </c>
      <c r="L72" s="6">
        <v>0</v>
      </c>
      <c r="M72" s="6">
        <v>0</v>
      </c>
      <c r="N72" s="6">
        <v>0</v>
      </c>
      <c r="O72" s="6">
        <f t="shared" si="5"/>
        <v>37121.620000000003</v>
      </c>
    </row>
    <row r="73" spans="1:15" s="3" customFormat="1" ht="18" customHeight="1" x14ac:dyDescent="0.2">
      <c r="A73" s="5" t="s">
        <v>110</v>
      </c>
      <c r="B73" s="5" t="s">
        <v>109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6">
        <v>37121.620000000003</v>
      </c>
      <c r="L73" s="6">
        <v>0</v>
      </c>
      <c r="M73" s="6">
        <v>0</v>
      </c>
      <c r="N73" s="6">
        <v>0</v>
      </c>
      <c r="O73" s="6">
        <f t="shared" si="5"/>
        <v>37121.620000000003</v>
      </c>
    </row>
    <row r="74" spans="1:15" s="3" customFormat="1" ht="18" customHeight="1" x14ac:dyDescent="0.2">
      <c r="A74" s="5" t="s">
        <v>111</v>
      </c>
      <c r="B74" s="5" t="s">
        <v>112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5"/>
        <v>0</v>
      </c>
    </row>
    <row r="75" spans="1:15" s="3" customFormat="1" ht="18" customHeight="1" x14ac:dyDescent="0.2">
      <c r="A75" s="5" t="s">
        <v>113</v>
      </c>
      <c r="B75" s="5" t="s">
        <v>114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5"/>
        <v>0</v>
      </c>
    </row>
    <row r="76" spans="1:15" s="3" customFormat="1" ht="18" customHeight="1" x14ac:dyDescent="0.2">
      <c r="A76" s="19">
        <v>2.2999999999999998</v>
      </c>
      <c r="B76" s="8" t="s">
        <v>236</v>
      </c>
      <c r="C76" s="4">
        <f t="shared" ref="C76:K76" si="6">+C77+C82+C89+C96+C99+C104+C112</f>
        <v>0</v>
      </c>
      <c r="D76" s="4">
        <f t="shared" si="6"/>
        <v>170336.43000000002</v>
      </c>
      <c r="E76" s="4">
        <f t="shared" si="6"/>
        <v>61584.2</v>
      </c>
      <c r="F76" s="4">
        <f t="shared" si="6"/>
        <v>877500</v>
      </c>
      <c r="G76" s="4">
        <f t="shared" si="6"/>
        <v>296040</v>
      </c>
      <c r="H76" s="4">
        <f t="shared" si="6"/>
        <v>0</v>
      </c>
      <c r="I76" s="4">
        <f t="shared" si="6"/>
        <v>655176.77</v>
      </c>
      <c r="J76" s="4">
        <f t="shared" si="6"/>
        <v>585000</v>
      </c>
      <c r="K76" s="4">
        <f t="shared" si="6"/>
        <v>56578.400000000001</v>
      </c>
      <c r="L76" s="4">
        <f>+L77+L82+L89+L96+L99+L104+L112</f>
        <v>25863.85</v>
      </c>
      <c r="M76" s="4">
        <f t="shared" ref="M76:N76" si="7">+M77+M82+M89+M96+M99+M104+M112</f>
        <v>0</v>
      </c>
      <c r="N76" s="4">
        <f t="shared" si="7"/>
        <v>0</v>
      </c>
      <c r="O76" s="4">
        <f>SUM(C76:N76)</f>
        <v>2728079.65</v>
      </c>
    </row>
    <row r="77" spans="1:15" s="3" customFormat="1" ht="18" customHeight="1" x14ac:dyDescent="0.2">
      <c r="A77" s="5" t="s">
        <v>115</v>
      </c>
      <c r="B77" s="5" t="s">
        <v>116</v>
      </c>
      <c r="C77" s="7">
        <v>0</v>
      </c>
      <c r="D77" s="6">
        <v>63424.19</v>
      </c>
      <c r="E77" s="6">
        <v>23128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6">
        <v>56578.400000000001</v>
      </c>
      <c r="L77" s="6">
        <v>0</v>
      </c>
      <c r="M77" s="6">
        <v>0</v>
      </c>
      <c r="N77" s="6">
        <v>0</v>
      </c>
      <c r="O77" s="6">
        <f t="shared" si="5"/>
        <v>143130.59</v>
      </c>
    </row>
    <row r="78" spans="1:15" s="3" customFormat="1" ht="18" customHeight="1" x14ac:dyDescent="0.2">
      <c r="A78" s="5" t="s">
        <v>117</v>
      </c>
      <c r="B78" s="5" t="s">
        <v>118</v>
      </c>
      <c r="C78" s="7">
        <v>0</v>
      </c>
      <c r="D78" s="6">
        <v>63424.19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6">
        <v>56578.400000000001</v>
      </c>
      <c r="L78" s="6">
        <v>0</v>
      </c>
      <c r="M78" s="6">
        <v>0</v>
      </c>
      <c r="N78" s="6">
        <v>0</v>
      </c>
      <c r="O78" s="6">
        <f t="shared" si="5"/>
        <v>120002.59</v>
      </c>
    </row>
    <row r="79" spans="1:15" s="3" customFormat="1" ht="18" customHeight="1" x14ac:dyDescent="0.2">
      <c r="A79" s="5" t="s">
        <v>119</v>
      </c>
      <c r="B79" s="5" t="s">
        <v>118</v>
      </c>
      <c r="C79" s="7">
        <v>0</v>
      </c>
      <c r="D79" s="6">
        <v>63424.19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6">
        <v>56578.400000000001</v>
      </c>
      <c r="L79" s="6">
        <v>0</v>
      </c>
      <c r="M79" s="6">
        <v>0</v>
      </c>
      <c r="N79" s="6">
        <v>0</v>
      </c>
      <c r="O79" s="6">
        <f t="shared" si="5"/>
        <v>120002.59</v>
      </c>
    </row>
    <row r="80" spans="1:15" s="3" customFormat="1" ht="18" customHeight="1" x14ac:dyDescent="0.2">
      <c r="A80" s="5" t="s">
        <v>120</v>
      </c>
      <c r="B80" s="5" t="s">
        <v>121</v>
      </c>
      <c r="C80" s="7">
        <v>0</v>
      </c>
      <c r="D80" s="7">
        <v>0</v>
      </c>
      <c r="E80" s="6">
        <v>23128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5"/>
        <v>23128</v>
      </c>
    </row>
    <row r="81" spans="1:15" s="3" customFormat="1" ht="18" customHeight="1" x14ac:dyDescent="0.2">
      <c r="A81" s="5" t="s">
        <v>122</v>
      </c>
      <c r="B81" s="5" t="s">
        <v>123</v>
      </c>
      <c r="C81" s="7">
        <v>0</v>
      </c>
      <c r="D81" s="7">
        <v>0</v>
      </c>
      <c r="E81" s="6">
        <v>23128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5"/>
        <v>23128</v>
      </c>
    </row>
    <row r="82" spans="1:15" s="3" customFormat="1" ht="18" customHeight="1" x14ac:dyDescent="0.2">
      <c r="A82" s="5" t="s">
        <v>124</v>
      </c>
      <c r="B82" s="5" t="s">
        <v>125</v>
      </c>
      <c r="C82" s="7">
        <v>0</v>
      </c>
      <c r="D82" s="7">
        <v>0</v>
      </c>
      <c r="E82" s="6">
        <v>11328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5"/>
        <v>11328</v>
      </c>
    </row>
    <row r="83" spans="1:15" s="3" customFormat="1" ht="18" customHeight="1" x14ac:dyDescent="0.2">
      <c r="A83" s="5" t="s">
        <v>126</v>
      </c>
      <c r="B83" s="5" t="s">
        <v>127</v>
      </c>
      <c r="C83" s="7">
        <v>0</v>
      </c>
      <c r="D83" s="7">
        <v>0</v>
      </c>
      <c r="E83" s="6">
        <v>11328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5"/>
        <v>11328</v>
      </c>
    </row>
    <row r="84" spans="1:15" s="3" customFormat="1" ht="18" customHeight="1" x14ac:dyDescent="0.2">
      <c r="A84" s="5" t="s">
        <v>128</v>
      </c>
      <c r="B84" s="5" t="s">
        <v>127</v>
      </c>
      <c r="C84" s="7">
        <v>0</v>
      </c>
      <c r="D84" s="7">
        <v>0</v>
      </c>
      <c r="E84" s="6">
        <v>11328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5"/>
        <v>11328</v>
      </c>
    </row>
    <row r="85" spans="1:15" s="3" customFormat="1" ht="18" customHeight="1" x14ac:dyDescent="0.2">
      <c r="A85" s="5" t="s">
        <v>129</v>
      </c>
      <c r="B85" s="5" t="s">
        <v>130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5"/>
        <v>0</v>
      </c>
    </row>
    <row r="86" spans="1:15" s="3" customFormat="1" ht="18" customHeight="1" x14ac:dyDescent="0.2">
      <c r="A86" s="5" t="s">
        <v>233</v>
      </c>
      <c r="B86" s="5" t="s">
        <v>130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5"/>
        <v>0</v>
      </c>
    </row>
    <row r="87" spans="1:15" s="3" customFormat="1" ht="18" customHeight="1" x14ac:dyDescent="0.2">
      <c r="A87" s="5" t="s">
        <v>234</v>
      </c>
      <c r="B87" s="5" t="s">
        <v>132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5"/>
        <v>0</v>
      </c>
    </row>
    <row r="88" spans="1:15" s="3" customFormat="1" ht="18" customHeight="1" x14ac:dyDescent="0.2">
      <c r="A88" s="5" t="s">
        <v>131</v>
      </c>
      <c r="B88" s="5" t="s">
        <v>132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5"/>
        <v>0</v>
      </c>
    </row>
    <row r="89" spans="1:15" s="3" customFormat="1" ht="18" customHeight="1" x14ac:dyDescent="0.2">
      <c r="A89" s="5" t="s">
        <v>133</v>
      </c>
      <c r="B89" s="5" t="s">
        <v>134</v>
      </c>
      <c r="C89" s="7">
        <v>0</v>
      </c>
      <c r="D89" s="6">
        <v>43264.7</v>
      </c>
      <c r="E89" s="7">
        <v>0</v>
      </c>
      <c r="F89" s="7">
        <v>0</v>
      </c>
      <c r="G89" s="6">
        <v>3540</v>
      </c>
      <c r="H89" s="7">
        <v>0</v>
      </c>
      <c r="I89" s="7">
        <v>0</v>
      </c>
      <c r="J89" s="7">
        <v>0</v>
      </c>
      <c r="K89" s="7">
        <v>0</v>
      </c>
      <c r="L89" s="6">
        <v>11643.65</v>
      </c>
      <c r="M89" s="7">
        <v>0</v>
      </c>
      <c r="N89" s="7">
        <v>0</v>
      </c>
      <c r="O89" s="6">
        <f t="shared" si="5"/>
        <v>58448.35</v>
      </c>
    </row>
    <row r="90" spans="1:15" s="3" customFormat="1" ht="18" customHeight="1" x14ac:dyDescent="0.2">
      <c r="A90" s="5" t="s">
        <v>135</v>
      </c>
      <c r="B90" s="5" t="s">
        <v>136</v>
      </c>
      <c r="C90" s="7">
        <v>0</v>
      </c>
      <c r="D90" s="6">
        <v>21617.599999999999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6">
        <v>11643.65</v>
      </c>
      <c r="M90" s="7">
        <v>0</v>
      </c>
      <c r="N90" s="7">
        <v>0</v>
      </c>
      <c r="O90" s="6">
        <f t="shared" si="5"/>
        <v>33261.25</v>
      </c>
    </row>
    <row r="91" spans="1:15" s="3" customFormat="1" ht="18" customHeight="1" x14ac:dyDescent="0.2">
      <c r="A91" s="5" t="s">
        <v>137</v>
      </c>
      <c r="B91" s="5" t="s">
        <v>136</v>
      </c>
      <c r="C91" s="7">
        <v>0</v>
      </c>
      <c r="D91" s="6">
        <v>21617.599999999999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6">
        <v>11643.65</v>
      </c>
      <c r="M91" s="7">
        <v>0</v>
      </c>
      <c r="N91" s="7">
        <v>0</v>
      </c>
      <c r="O91" s="6">
        <f t="shared" si="5"/>
        <v>33261.25</v>
      </c>
    </row>
    <row r="92" spans="1:15" s="3" customFormat="1" ht="18" customHeight="1" x14ac:dyDescent="0.2">
      <c r="A92" s="5" t="s">
        <v>138</v>
      </c>
      <c r="B92" s="5" t="s">
        <v>139</v>
      </c>
      <c r="C92" s="7">
        <v>0</v>
      </c>
      <c r="D92" s="6">
        <v>21647.1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5"/>
        <v>21647.1</v>
      </c>
    </row>
    <row r="93" spans="1:15" s="3" customFormat="1" ht="18" customHeight="1" x14ac:dyDescent="0.2">
      <c r="A93" s="5" t="s">
        <v>140</v>
      </c>
      <c r="B93" s="5" t="s">
        <v>139</v>
      </c>
      <c r="C93" s="7">
        <v>0</v>
      </c>
      <c r="D93" s="6">
        <v>21647.1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ref="O93:O140" si="8">SUM(C93:N93)</f>
        <v>21647.1</v>
      </c>
    </row>
    <row r="94" spans="1:15" s="3" customFormat="1" ht="18" customHeight="1" x14ac:dyDescent="0.2">
      <c r="A94" s="5" t="s">
        <v>141</v>
      </c>
      <c r="B94" s="5" t="s">
        <v>142</v>
      </c>
      <c r="C94" s="7">
        <v>0</v>
      </c>
      <c r="D94" s="7">
        <v>0</v>
      </c>
      <c r="E94" s="7">
        <v>0</v>
      </c>
      <c r="F94" s="7">
        <v>0</v>
      </c>
      <c r="G94" s="6">
        <v>3540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8"/>
        <v>3540</v>
      </c>
    </row>
    <row r="95" spans="1:15" s="3" customFormat="1" ht="18" customHeight="1" x14ac:dyDescent="0.2">
      <c r="A95" s="5" t="s">
        <v>143</v>
      </c>
      <c r="B95" s="5" t="s">
        <v>142</v>
      </c>
      <c r="C95" s="7">
        <v>0</v>
      </c>
      <c r="D95" s="7">
        <v>0</v>
      </c>
      <c r="E95" s="7">
        <v>0</v>
      </c>
      <c r="F95" s="7">
        <v>0</v>
      </c>
      <c r="G95" s="6">
        <v>3540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8"/>
        <v>3540</v>
      </c>
    </row>
    <row r="96" spans="1:15" s="3" customFormat="1" ht="18" customHeight="1" x14ac:dyDescent="0.2">
      <c r="A96" s="5" t="s">
        <v>144</v>
      </c>
      <c r="B96" s="5" t="s">
        <v>145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si="8"/>
        <v>0</v>
      </c>
    </row>
    <row r="97" spans="1:16" s="3" customFormat="1" ht="18" customHeight="1" x14ac:dyDescent="0.2">
      <c r="A97" s="5" t="s">
        <v>146</v>
      </c>
      <c r="B97" s="5" t="s">
        <v>147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8"/>
        <v>0</v>
      </c>
    </row>
    <row r="98" spans="1:16" s="3" customFormat="1" ht="18" customHeight="1" x14ac:dyDescent="0.2">
      <c r="A98" s="5" t="s">
        <v>148</v>
      </c>
      <c r="B98" s="5" t="s">
        <v>147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8"/>
        <v>0</v>
      </c>
    </row>
    <row r="99" spans="1:16" s="3" customFormat="1" ht="30" customHeight="1" x14ac:dyDescent="0.2">
      <c r="A99" s="5" t="s">
        <v>149</v>
      </c>
      <c r="B99" s="5" t="s">
        <v>150</v>
      </c>
      <c r="C99" s="7">
        <v>0</v>
      </c>
      <c r="D99" s="6">
        <v>2193.7399999999998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8"/>
        <v>2193.7399999999998</v>
      </c>
    </row>
    <row r="100" spans="1:16" s="3" customFormat="1" ht="18" customHeight="1" x14ac:dyDescent="0.2">
      <c r="A100" s="5" t="s">
        <v>151</v>
      </c>
      <c r="B100" s="5" t="s">
        <v>152</v>
      </c>
      <c r="C100" s="7">
        <v>0</v>
      </c>
      <c r="D100" s="6">
        <v>2193.7399999999998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8"/>
        <v>2193.7399999999998</v>
      </c>
    </row>
    <row r="101" spans="1:16" s="3" customFormat="1" ht="18" customHeight="1" x14ac:dyDescent="0.2">
      <c r="A101" s="5" t="s">
        <v>153</v>
      </c>
      <c r="B101" s="5" t="s">
        <v>154</v>
      </c>
      <c r="C101" s="7">
        <v>0</v>
      </c>
      <c r="D101" s="6">
        <v>2193.7399999999998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8"/>
        <v>2193.7399999999998</v>
      </c>
    </row>
    <row r="102" spans="1:16" s="3" customFormat="1" ht="18" customHeight="1" x14ac:dyDescent="0.2">
      <c r="A102" s="5" t="s">
        <v>247</v>
      </c>
      <c r="B102" s="5" t="s">
        <v>248</v>
      </c>
      <c r="C102" s="7">
        <v>0</v>
      </c>
      <c r="D102" s="6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8"/>
        <v>0</v>
      </c>
    </row>
    <row r="103" spans="1:16" s="3" customFormat="1" ht="18" customHeight="1" x14ac:dyDescent="0.2">
      <c r="A103" s="5" t="s">
        <v>249</v>
      </c>
      <c r="B103" s="5" t="s">
        <v>250</v>
      </c>
      <c r="C103" s="7">
        <v>0</v>
      </c>
      <c r="D103" s="6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8"/>
        <v>0</v>
      </c>
    </row>
    <row r="104" spans="1:16" s="3" customFormat="1" ht="31.5" customHeight="1" x14ac:dyDescent="0.2">
      <c r="A104" s="5" t="s">
        <v>155</v>
      </c>
      <c r="B104" s="5" t="s">
        <v>156</v>
      </c>
      <c r="C104" s="7">
        <v>0</v>
      </c>
      <c r="D104" s="6">
        <v>5455.07</v>
      </c>
      <c r="E104" s="7">
        <v>0</v>
      </c>
      <c r="F104" s="6">
        <v>877500</v>
      </c>
      <c r="G104" s="6">
        <v>292500</v>
      </c>
      <c r="H104" s="7">
        <v>0</v>
      </c>
      <c r="I104" s="6">
        <v>585000</v>
      </c>
      <c r="J104" s="6">
        <v>585000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8"/>
        <v>2345455.0699999998</v>
      </c>
    </row>
    <row r="105" spans="1:16" s="3" customFormat="1" ht="18" customHeight="1" x14ac:dyDescent="0.2">
      <c r="A105" s="5" t="s">
        <v>157</v>
      </c>
      <c r="B105" s="5" t="s">
        <v>158</v>
      </c>
      <c r="C105" s="7">
        <v>0</v>
      </c>
      <c r="D105" s="7">
        <v>0</v>
      </c>
      <c r="E105" s="7">
        <v>0</v>
      </c>
      <c r="F105" s="6">
        <v>877500</v>
      </c>
      <c r="G105" s="6">
        <v>292500</v>
      </c>
      <c r="H105" s="7">
        <v>0</v>
      </c>
      <c r="I105" s="6">
        <v>585000</v>
      </c>
      <c r="J105" s="6">
        <v>585000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8"/>
        <v>2340000</v>
      </c>
    </row>
    <row r="106" spans="1:16" s="3" customFormat="1" ht="18" customHeight="1" x14ac:dyDescent="0.2">
      <c r="A106" s="5" t="s">
        <v>159</v>
      </c>
      <c r="B106" s="5" t="s">
        <v>160</v>
      </c>
      <c r="C106" s="7">
        <v>0</v>
      </c>
      <c r="D106" s="7">
        <v>0</v>
      </c>
      <c r="E106" s="7">
        <v>0</v>
      </c>
      <c r="F106" s="6">
        <v>802500</v>
      </c>
      <c r="G106" s="6">
        <v>267500</v>
      </c>
      <c r="H106" s="7">
        <v>0</v>
      </c>
      <c r="I106" s="6">
        <v>535000</v>
      </c>
      <c r="J106" s="6">
        <v>585000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8"/>
        <v>2190000</v>
      </c>
    </row>
    <row r="107" spans="1:16" s="3" customFormat="1" ht="18" customHeight="1" x14ac:dyDescent="0.2">
      <c r="A107" s="5" t="s">
        <v>161</v>
      </c>
      <c r="B107" s="5" t="s">
        <v>162</v>
      </c>
      <c r="C107" s="7">
        <v>0</v>
      </c>
      <c r="D107" s="7">
        <v>0</v>
      </c>
      <c r="E107" s="7">
        <v>0</v>
      </c>
      <c r="F107" s="6">
        <v>75000</v>
      </c>
      <c r="G107" s="6">
        <v>25000</v>
      </c>
      <c r="H107" s="7">
        <v>0</v>
      </c>
      <c r="I107" s="6">
        <v>50000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8"/>
        <v>150000</v>
      </c>
    </row>
    <row r="108" spans="1:16" s="3" customFormat="1" ht="18" customHeight="1" x14ac:dyDescent="0.2">
      <c r="A108" s="5" t="s">
        <v>163</v>
      </c>
      <c r="B108" s="5" t="s">
        <v>164</v>
      </c>
      <c r="C108" s="7">
        <v>0</v>
      </c>
      <c r="D108" s="6">
        <v>5455.07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8"/>
        <v>5455.07</v>
      </c>
    </row>
    <row r="109" spans="1:16" s="3" customFormat="1" ht="18" customHeight="1" x14ac:dyDescent="0.2">
      <c r="A109" s="5" t="s">
        <v>165</v>
      </c>
      <c r="B109" s="5" t="s">
        <v>166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8"/>
        <v>0</v>
      </c>
    </row>
    <row r="110" spans="1:16" s="3" customFormat="1" ht="28.5" customHeight="1" x14ac:dyDescent="0.2">
      <c r="A110" s="5" t="s">
        <v>167</v>
      </c>
      <c r="B110" s="5" t="s">
        <v>168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8"/>
        <v>0</v>
      </c>
    </row>
    <row r="111" spans="1:16" s="3" customFormat="1" ht="18" customHeight="1" x14ac:dyDescent="0.2">
      <c r="A111" s="5" t="s">
        <v>169</v>
      </c>
      <c r="B111" s="5" t="s">
        <v>170</v>
      </c>
      <c r="C111" s="7">
        <v>0</v>
      </c>
      <c r="D111" s="6">
        <v>5455.07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8"/>
        <v>5455.07</v>
      </c>
    </row>
    <row r="112" spans="1:16" s="3" customFormat="1" ht="18" customHeight="1" x14ac:dyDescent="0.2">
      <c r="A112" s="5" t="s">
        <v>171</v>
      </c>
      <c r="B112" s="5" t="s">
        <v>172</v>
      </c>
      <c r="C112" s="7">
        <v>0</v>
      </c>
      <c r="D112" s="6">
        <v>55998.73</v>
      </c>
      <c r="E112" s="6">
        <v>27128.2</v>
      </c>
      <c r="F112" s="7">
        <v>0</v>
      </c>
      <c r="G112" s="7">
        <v>0</v>
      </c>
      <c r="H112" s="7">
        <v>0</v>
      </c>
      <c r="I112" s="6">
        <v>70176.77</v>
      </c>
      <c r="J112" s="7">
        <v>0</v>
      </c>
      <c r="K112" s="7">
        <v>0</v>
      </c>
      <c r="L112" s="6">
        <v>14220.2</v>
      </c>
      <c r="M112" s="7">
        <v>0</v>
      </c>
      <c r="N112" s="7">
        <v>0</v>
      </c>
      <c r="O112" s="6">
        <f t="shared" si="8"/>
        <v>167523.90000000002</v>
      </c>
      <c r="P112" s="10"/>
    </row>
    <row r="113" spans="1:15" s="3" customFormat="1" ht="18" customHeight="1" x14ac:dyDescent="0.2">
      <c r="A113" s="5" t="s">
        <v>173</v>
      </c>
      <c r="B113" s="5" t="s">
        <v>174</v>
      </c>
      <c r="C113" s="7">
        <v>0</v>
      </c>
      <c r="D113" s="6">
        <v>27578.54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8"/>
        <v>27578.54</v>
      </c>
    </row>
    <row r="114" spans="1:15" s="3" customFormat="1" ht="18" customHeight="1" x14ac:dyDescent="0.2">
      <c r="A114" s="5" t="s">
        <v>175</v>
      </c>
      <c r="B114" s="5" t="s">
        <v>174</v>
      </c>
      <c r="C114" s="7">
        <v>0</v>
      </c>
      <c r="D114" s="6">
        <v>27578.54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8"/>
        <v>27578.54</v>
      </c>
    </row>
    <row r="115" spans="1:15" s="3" customFormat="1" ht="35.25" customHeight="1" x14ac:dyDescent="0.2">
      <c r="A115" s="5" t="s">
        <v>176</v>
      </c>
      <c r="B115" s="5" t="s">
        <v>177</v>
      </c>
      <c r="C115" s="7">
        <v>0</v>
      </c>
      <c r="D115" s="6">
        <v>28420.19</v>
      </c>
      <c r="E115" s="6">
        <v>27128.2</v>
      </c>
      <c r="F115" s="7">
        <v>0</v>
      </c>
      <c r="G115" s="7">
        <v>0</v>
      </c>
      <c r="H115" s="7">
        <v>0</v>
      </c>
      <c r="I115" s="6">
        <v>70176.77</v>
      </c>
      <c r="J115" s="7">
        <v>0</v>
      </c>
      <c r="K115" s="7">
        <v>0</v>
      </c>
      <c r="L115" s="6">
        <v>14220.2</v>
      </c>
      <c r="M115" s="7">
        <v>0</v>
      </c>
      <c r="N115" s="7">
        <v>0</v>
      </c>
      <c r="O115" s="6">
        <f t="shared" si="8"/>
        <v>139945.36000000002</v>
      </c>
    </row>
    <row r="116" spans="1:15" s="3" customFormat="1" ht="18" customHeight="1" x14ac:dyDescent="0.2">
      <c r="A116" s="5" t="s">
        <v>178</v>
      </c>
      <c r="B116" s="5" t="s">
        <v>179</v>
      </c>
      <c r="C116" s="7">
        <v>0</v>
      </c>
      <c r="D116" s="6">
        <v>28420.19</v>
      </c>
      <c r="E116" s="6">
        <v>27128.2</v>
      </c>
      <c r="F116" s="7">
        <v>0</v>
      </c>
      <c r="G116" s="7">
        <v>0</v>
      </c>
      <c r="H116" s="7">
        <v>0</v>
      </c>
      <c r="I116" s="6">
        <v>70176.77</v>
      </c>
      <c r="J116" s="7">
        <v>0</v>
      </c>
      <c r="K116" s="7">
        <v>0</v>
      </c>
      <c r="L116" s="6">
        <v>14220.2</v>
      </c>
      <c r="M116" s="7">
        <v>0</v>
      </c>
      <c r="N116" s="7">
        <v>0</v>
      </c>
      <c r="O116" s="6">
        <f t="shared" si="8"/>
        <v>139945.36000000002</v>
      </c>
    </row>
    <row r="117" spans="1:15" s="3" customFormat="1" ht="18" customHeight="1" x14ac:dyDescent="0.2">
      <c r="A117" s="5" t="s">
        <v>180</v>
      </c>
      <c r="B117" s="5" t="s">
        <v>181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8"/>
        <v>0</v>
      </c>
    </row>
    <row r="118" spans="1:15" s="3" customFormat="1" ht="18" customHeight="1" x14ac:dyDescent="0.2">
      <c r="A118" s="5" t="s">
        <v>182</v>
      </c>
      <c r="B118" s="5" t="s">
        <v>183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8"/>
        <v>0</v>
      </c>
    </row>
    <row r="119" spans="1:15" s="3" customFormat="1" ht="18" customHeight="1" x14ac:dyDescent="0.2">
      <c r="A119" s="5" t="s">
        <v>184</v>
      </c>
      <c r="B119" s="5" t="s">
        <v>183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8"/>
        <v>0</v>
      </c>
    </row>
    <row r="120" spans="1:15" s="3" customFormat="1" ht="18" customHeight="1" x14ac:dyDescent="0.2">
      <c r="A120" s="5" t="s">
        <v>251</v>
      </c>
      <c r="B120" s="5" t="s">
        <v>252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ref="O120:O121" si="9">SUM(C120:N120)</f>
        <v>0</v>
      </c>
    </row>
    <row r="121" spans="1:15" s="3" customFormat="1" ht="18" customHeight="1" x14ac:dyDescent="0.2">
      <c r="A121" s="5" t="s">
        <v>253</v>
      </c>
      <c r="B121" s="5" t="s">
        <v>254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9"/>
        <v>0</v>
      </c>
    </row>
    <row r="122" spans="1:15" s="3" customFormat="1" ht="31.5" customHeight="1" x14ac:dyDescent="0.2">
      <c r="A122" s="5" t="s">
        <v>185</v>
      </c>
      <c r="B122" s="5" t="s">
        <v>186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8"/>
        <v>0</v>
      </c>
    </row>
    <row r="123" spans="1:15" s="3" customFormat="1" ht="18" customHeight="1" x14ac:dyDescent="0.2">
      <c r="A123" s="5" t="s">
        <v>255</v>
      </c>
      <c r="B123" s="5" t="s">
        <v>256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" si="10">SUM(C123:N123)</f>
        <v>0</v>
      </c>
    </row>
    <row r="124" spans="1:15" s="3" customFormat="1" ht="18" customHeight="1" x14ac:dyDescent="0.2">
      <c r="A124" s="5" t="s">
        <v>187</v>
      </c>
      <c r="B124" s="5" t="s">
        <v>188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8"/>
        <v>0</v>
      </c>
    </row>
    <row r="125" spans="1:15" s="3" customFormat="1" ht="18" customHeight="1" x14ac:dyDescent="0.2">
      <c r="A125" s="19">
        <v>2.6</v>
      </c>
      <c r="B125" s="8" t="s">
        <v>189</v>
      </c>
      <c r="C125" s="4">
        <f t="shared" ref="C125:K125" si="11">+C126+C133+C138</f>
        <v>0</v>
      </c>
      <c r="D125" s="4">
        <f t="shared" si="11"/>
        <v>0</v>
      </c>
      <c r="E125" s="4">
        <f t="shared" si="11"/>
        <v>0</v>
      </c>
      <c r="F125" s="4">
        <f t="shared" si="11"/>
        <v>0</v>
      </c>
      <c r="G125" s="4">
        <f t="shared" si="11"/>
        <v>0</v>
      </c>
      <c r="H125" s="4">
        <f t="shared" si="11"/>
        <v>0</v>
      </c>
      <c r="I125" s="4">
        <f t="shared" si="11"/>
        <v>537932.44999999995</v>
      </c>
      <c r="J125" s="4">
        <f t="shared" si="11"/>
        <v>0</v>
      </c>
      <c r="K125" s="4">
        <f t="shared" si="11"/>
        <v>0</v>
      </c>
      <c r="L125" s="4">
        <f>+L126+L133+L138+L135</f>
        <v>90506.98</v>
      </c>
      <c r="M125" s="4">
        <f t="shared" ref="M125:N125" si="12">+M126+M133+M138</f>
        <v>0</v>
      </c>
      <c r="N125" s="4">
        <f t="shared" si="12"/>
        <v>0</v>
      </c>
      <c r="O125" s="4">
        <f>SUM(C125:N125)</f>
        <v>628439.42999999993</v>
      </c>
    </row>
    <row r="126" spans="1:15" s="3" customFormat="1" ht="18" customHeight="1" x14ac:dyDescent="0.2">
      <c r="A126" s="5" t="s">
        <v>190</v>
      </c>
      <c r="B126" s="5" t="s">
        <v>191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6">
        <v>437290.02</v>
      </c>
      <c r="J126" s="7">
        <v>0</v>
      </c>
      <c r="K126" s="7">
        <v>0</v>
      </c>
      <c r="L126" s="6">
        <v>21206.98</v>
      </c>
      <c r="M126" s="7">
        <v>0</v>
      </c>
      <c r="N126" s="7">
        <v>0</v>
      </c>
      <c r="O126" s="6">
        <f t="shared" si="8"/>
        <v>458497</v>
      </c>
    </row>
    <row r="127" spans="1:15" s="3" customFormat="1" ht="18" customHeight="1" x14ac:dyDescent="0.2">
      <c r="A127" s="5" t="s">
        <v>192</v>
      </c>
      <c r="B127" s="5" t="s">
        <v>193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8"/>
        <v>0</v>
      </c>
    </row>
    <row r="128" spans="1:15" s="3" customFormat="1" ht="18" customHeight="1" x14ac:dyDescent="0.2">
      <c r="A128" s="5" t="s">
        <v>194</v>
      </c>
      <c r="B128" s="5" t="s">
        <v>193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8"/>
        <v>0</v>
      </c>
    </row>
    <row r="129" spans="1:15" s="3" customFormat="1" ht="29.25" customHeight="1" x14ac:dyDescent="0.2">
      <c r="A129" s="5" t="s">
        <v>195</v>
      </c>
      <c r="B129" s="5" t="s">
        <v>196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6">
        <v>437290.02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8"/>
        <v>437290.02</v>
      </c>
    </row>
    <row r="130" spans="1:15" s="3" customFormat="1" ht="27.75" customHeight="1" x14ac:dyDescent="0.2">
      <c r="A130" s="5" t="s">
        <v>197</v>
      </c>
      <c r="B130" s="5" t="s">
        <v>196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6">
        <v>437290.02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8"/>
        <v>437290.02</v>
      </c>
    </row>
    <row r="131" spans="1:15" s="3" customFormat="1" ht="18" customHeight="1" x14ac:dyDescent="0.2">
      <c r="A131" s="5" t="s">
        <v>198</v>
      </c>
      <c r="B131" s="5" t="s">
        <v>199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6">
        <v>21206.98</v>
      </c>
      <c r="M131" s="7">
        <v>0</v>
      </c>
      <c r="N131" s="7">
        <v>0</v>
      </c>
      <c r="O131" s="6">
        <f t="shared" si="8"/>
        <v>21206.98</v>
      </c>
    </row>
    <row r="132" spans="1:15" s="3" customFormat="1" ht="18" customHeight="1" x14ac:dyDescent="0.2">
      <c r="A132" s="5" t="s">
        <v>200</v>
      </c>
      <c r="B132" s="5" t="s">
        <v>199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6">
        <v>21206.98</v>
      </c>
      <c r="M132" s="7">
        <v>0</v>
      </c>
      <c r="N132" s="7">
        <v>0</v>
      </c>
      <c r="O132" s="6">
        <f t="shared" si="8"/>
        <v>21206.98</v>
      </c>
    </row>
    <row r="133" spans="1:15" s="3" customFormat="1" ht="18" customHeight="1" x14ac:dyDescent="0.2">
      <c r="A133" s="5" t="s">
        <v>201</v>
      </c>
      <c r="B133" s="5" t="s">
        <v>202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6">
        <v>22762.43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8"/>
        <v>22762.43</v>
      </c>
    </row>
    <row r="134" spans="1:15" s="3" customFormat="1" ht="18" customHeight="1" x14ac:dyDescent="0.2">
      <c r="A134" s="5" t="s">
        <v>203</v>
      </c>
      <c r="B134" s="5" t="s">
        <v>204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8"/>
        <v>0</v>
      </c>
    </row>
    <row r="135" spans="1:15" s="3" customFormat="1" ht="18" customHeight="1" x14ac:dyDescent="0.2">
      <c r="A135" s="5" t="s">
        <v>205</v>
      </c>
      <c r="B135" s="5" t="s">
        <v>206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6">
        <v>69300</v>
      </c>
      <c r="M135" s="7">
        <v>0</v>
      </c>
      <c r="N135" s="7">
        <v>0</v>
      </c>
      <c r="O135" s="6">
        <f t="shared" si="8"/>
        <v>69300</v>
      </c>
    </row>
    <row r="136" spans="1:15" s="3" customFormat="1" ht="18" customHeight="1" x14ac:dyDescent="0.2">
      <c r="A136" s="5" t="s">
        <v>207</v>
      </c>
      <c r="B136" s="5" t="s">
        <v>208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6">
        <v>22762.43</v>
      </c>
      <c r="J136" s="7">
        <v>0</v>
      </c>
      <c r="K136" s="7">
        <v>0</v>
      </c>
      <c r="L136" s="6">
        <v>69300</v>
      </c>
      <c r="M136" s="7">
        <v>0</v>
      </c>
      <c r="N136" s="7">
        <v>0</v>
      </c>
      <c r="O136" s="6">
        <f t="shared" si="8"/>
        <v>92062.43</v>
      </c>
    </row>
    <row r="137" spans="1:15" s="3" customFormat="1" ht="18" customHeight="1" x14ac:dyDescent="0.2">
      <c r="A137" s="5" t="s">
        <v>209</v>
      </c>
      <c r="B137" s="5" t="s">
        <v>208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6">
        <v>22762.43</v>
      </c>
      <c r="J137" s="7">
        <v>0</v>
      </c>
      <c r="K137" s="7">
        <v>0</v>
      </c>
      <c r="L137" s="6">
        <v>69300</v>
      </c>
      <c r="M137" s="7">
        <v>0</v>
      </c>
      <c r="N137" s="7">
        <v>0</v>
      </c>
      <c r="O137" s="6">
        <f t="shared" si="8"/>
        <v>92062.43</v>
      </c>
    </row>
    <row r="138" spans="1:15" s="3" customFormat="1" ht="18" customHeight="1" x14ac:dyDescent="0.2">
      <c r="A138" s="5" t="s">
        <v>210</v>
      </c>
      <c r="B138" s="5" t="s">
        <v>211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6">
        <v>77880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8"/>
        <v>77880</v>
      </c>
    </row>
    <row r="139" spans="1:15" s="3" customFormat="1" ht="18" customHeight="1" x14ac:dyDescent="0.2">
      <c r="A139" s="5" t="s">
        <v>212</v>
      </c>
      <c r="B139" s="5" t="s">
        <v>213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6">
        <v>77880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8"/>
        <v>77880</v>
      </c>
    </row>
    <row r="140" spans="1:15" s="3" customFormat="1" ht="18" customHeight="1" x14ac:dyDescent="0.2">
      <c r="A140" s="5" t="s">
        <v>214</v>
      </c>
      <c r="B140" s="5" t="s">
        <v>215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6">
        <v>77880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8"/>
        <v>77880</v>
      </c>
    </row>
    <row r="141" spans="1:15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x14ac:dyDescent="0.2">
      <c r="A142" s="21" t="s">
        <v>241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x14ac:dyDescent="0.2">
      <c r="A143" s="21" t="s">
        <v>243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x14ac:dyDescent="0.2">
      <c r="A144" s="21" t="s">
        <v>244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x14ac:dyDescent="0.2">
      <c r="A145" s="21" t="s">
        <v>242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ht="203.25" customHeight="1" x14ac:dyDescent="0.2">
      <c r="A146" s="22" t="s">
        <v>235</v>
      </c>
      <c r="B146" s="23"/>
      <c r="C146" s="23"/>
      <c r="D146" s="23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2024-11-14T20:37:05Z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