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5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E56" i="1" l="1"/>
  <c r="E59" i="1"/>
  <c r="E45" i="1"/>
  <c r="E43" i="1"/>
  <c r="E41" i="1"/>
  <c r="E39" i="1"/>
  <c r="E37" i="1"/>
  <c r="E21" i="1"/>
  <c r="E20" i="1"/>
  <c r="E28" i="1"/>
  <c r="D20" i="1"/>
  <c r="E10" i="1"/>
  <c r="E33" i="1"/>
  <c r="E31" i="1"/>
  <c r="E29" i="1"/>
  <c r="E15" i="1"/>
  <c r="E13" i="1"/>
  <c r="E11" i="1"/>
  <c r="E36" i="1" l="1"/>
  <c r="D51" i="1"/>
  <c r="D50" i="1"/>
  <c r="D45" i="1"/>
  <c r="D43" i="1"/>
  <c r="D41" i="1"/>
  <c r="D36" i="1" s="1"/>
  <c r="D39" i="1"/>
  <c r="D37" i="1"/>
  <c r="D33" i="1"/>
  <c r="D31" i="1"/>
  <c r="D29" i="1"/>
  <c r="D28" i="1"/>
  <c r="D21" i="1"/>
  <c r="D10" i="1"/>
  <c r="D17" i="1"/>
  <c r="C59" i="1" l="1"/>
  <c r="C56" i="1" s="1"/>
  <c r="C51" i="1"/>
  <c r="C50" i="1" s="1"/>
  <c r="C43" i="1"/>
  <c r="C41" i="1"/>
  <c r="N128" i="1"/>
  <c r="M128" i="1"/>
  <c r="L128" i="1"/>
  <c r="K128" i="1"/>
  <c r="J128" i="1"/>
  <c r="I128" i="1"/>
  <c r="H128" i="1"/>
  <c r="G128" i="1"/>
  <c r="F128" i="1"/>
  <c r="E128" i="1"/>
  <c r="N79" i="1"/>
  <c r="M79" i="1"/>
  <c r="L79" i="1"/>
  <c r="K79" i="1"/>
  <c r="J79" i="1"/>
  <c r="I79" i="1"/>
  <c r="H79" i="1"/>
  <c r="G79" i="1"/>
  <c r="F79" i="1"/>
  <c r="E79" i="1"/>
  <c r="N35" i="1"/>
  <c r="M35" i="1"/>
  <c r="L35" i="1"/>
  <c r="K35" i="1"/>
  <c r="J35" i="1"/>
  <c r="I35" i="1"/>
  <c r="H35" i="1"/>
  <c r="G35" i="1"/>
  <c r="F35" i="1"/>
  <c r="E35" i="1"/>
  <c r="N9" i="1"/>
  <c r="N8" i="1" s="1"/>
  <c r="M9" i="1"/>
  <c r="L9" i="1"/>
  <c r="K9" i="1"/>
  <c r="J9" i="1"/>
  <c r="I9" i="1"/>
  <c r="H9" i="1"/>
  <c r="G9" i="1"/>
  <c r="F9" i="1"/>
  <c r="E9" i="1"/>
  <c r="J8" i="1" l="1"/>
  <c r="C36" i="1"/>
  <c r="K8" i="1"/>
  <c r="E8" i="1"/>
  <c r="H8" i="1"/>
  <c r="I8" i="1"/>
  <c r="F8" i="1"/>
  <c r="L8" i="1"/>
  <c r="G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<sst xmlns="http://schemas.openxmlformats.org/spreadsheetml/2006/main" count="286" uniqueCount="259">
  <si>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</si>
  <si>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</si>
  <si>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</si>
  <si>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</si>
  <si>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</si>
  <si>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</si>
  <si>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</si>
  <si>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</si>
  <si>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</si>
  <si>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</si>
  <si>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</si>
  <si>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</si>
  <si>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</si>
  <si>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</si>
  <si>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</si>
  <si>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</si>
  <si>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</si>
  <si>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</si>
  <si>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</si>
  <si>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</si>
  <si>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</si>
  <si>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</si>
  <si>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</si>
  <si>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</si>
  <si>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</si>
  <si>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</si>
  <si>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</si>
  <si>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</si>
  <si>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</si>
  <si>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</si>
  <si>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</si>
  <si>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</si>
  <si>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</si>
  <si>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</si>
  <si>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</si>
  <si>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</si>
  <si>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</si>
  <si>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</si>
  <si>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</si>
  <si>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</si>
  <si>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</si>
  <si>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</si>
  <si>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</si>
  <si>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</si>
  <si>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</si>
  <si>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</si>
  <si>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</si>
  <si>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</si>
  <si>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</si>
  <si>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</si>
  <si>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</si>
  <si>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</si>
  <si>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</si>
  <si>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</si>
  <si>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</si>
  <si>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</si>
  <si>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</si>
  <si>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</si>
  <si>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</si>
  <si>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</si>
  <si>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</si>
  <si>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</si>
  <si>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</si>
  <si>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</si>
  <si>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</si>
  <si>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</si>
  <si>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</si>
  <si>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</si>
  <si>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</si>
  <si>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</si>
  <si>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</si>
  <si>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</si>
  <si>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</si>
  <si>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</si>
  <si>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</si>
  <si>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</si>
  <si>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</si>
  <si>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</si>
  <si>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</si>
  <si>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</si>
  <si>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</si>
  <si>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</si>
  <si>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</si>
  <si>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</si>
  <si>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</si>
  <si>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</si>
  <si>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</si>
  <si>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</si>
  <si>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</si>
  <si>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</si>
  <si>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</si>
  <si>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</si>
  <si>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</si>
  <si>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</si>
  <si>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</si>
  <si>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</si>
  <si>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</si>
  <si>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</si>
  <si>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</si>
  <si>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</si>
  <si>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</si>
  <si>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</si>
  <si>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</si>
  <si>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</si>
  <si>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</si>
  <si>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</si>
  <si>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</si>
  <si>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</si>
  <si>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</si>
  <si>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</si>
  <si>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</si>
  <si>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</si>
  <si>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</si>
  <si>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</si>
  <si>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</si>
  <si>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</si>
  <si>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</si>
  <si>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</si>
  <si>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</si>
  <si>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</si>
  <si>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</si>
  <si>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</si>
  <si>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</si>
  <si>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</si>
  <si>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</si>
  <si>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</si>
  <si>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</si>
  <si>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</si>
  <si>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</si>
  <si>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</si>
  <si>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</si>
  <si>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</si>
  <si>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</si>
  <si>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</si>
  <si>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</si>
  <si>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</si>
  <si>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</si>
  <si>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</si>
  <si>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</si>
  <si>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</si>
  <si>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</si>
  <si>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</si>
  <si>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</si>
  <si>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</si>
  <si>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</si>
  <si>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</si>
  <si>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</si>
  <si>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</si>
  <si>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</si>
  <si>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</si>
  <si>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</si>
  <si>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</si>
  <si>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</si>
  <si>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</si>
  <si>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</si>
  <si>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</si>
  <si>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</si>
  <si>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</si>
  <si>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</si>
  <si>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</si>
  <si>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</si>
  <si>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</si>
  <si>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</si>
  <si>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</si>
  <si>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</si>
  <si>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</si>
  <si>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</si>
  <si>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</si>
  <si>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</si>
  <si>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</si>
  <si>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</si>
  <si>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</si>
  <si>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</si>
  <si>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</si>
  <si>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</si>
  <si>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</si>
  <si>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</si>
  <si>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</si>
  <si>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</si>
  <si>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</si>
  <si>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</si>
  <si>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</si>
  <si>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</si>
  <si>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</si>
  <si>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</si>
  <si>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</si>
  <si>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</si>
  <si>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</si>
  <si>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</si>
  <si>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</si>
  <si>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</si>
  <si>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</si>
  <si>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</si>
  <si>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</si>
  <si>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</si>
  <si>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</si>
  <si>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</si>
  <si>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</si>
  <si>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</si>
  <si>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</si>
  <si>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</si>
  <si>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</si>
  <si>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</si>
  <si>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</si>
  <si>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</si>
  <si>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</si>
  <si>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</si>
  <si>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</si>
  <si>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</si>
  <si>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</si>
  <si>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</si>
  <si>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</si>
  <si>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</si>
  <si>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</si>
  <si>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</si>
  <si>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</si>
  <si>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</si>
  <si>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</si>
  <si>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</si>
  <si>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</si>
  <si>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</si>
  <si>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</si>
  <si>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</si>
  <si>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</si>
  <si>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</si>
  <si>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</si>
  <si>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</si>
  <si>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</si>
  <si>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</si>
  <si>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</si>
  <si>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</si>
  <si>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</si>
  <si>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</si>
  <si>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</si>
  <si>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</si>
  <si>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</si>
  <si>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</si>
  <si>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</si>
  <si>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</si>
  <si>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</si>
  <si>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</si>
  <si>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</si>
  <si>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</si>
  <si>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</si>
  <si>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</si>
  <si>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</si>
  <si>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</si>
  <si>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</si>
  <si>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</si>
  <si>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</si>
  <si>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</si>
  <si>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</si>
  <si>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</si>
  <si>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</si>
  <si>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</si>
  <si>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</si>
  <si>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</si>
  <si>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</si>
  <si>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31/03/2025 23:59
null : Aprobado + Temporal
Preconfiguración : -
Perí-odo : 2025
Institucional : N
Partida Libre : 5191.01.0001
Presupuestado : S
Titulo Reporte : Ejecucion Mensual
Fecha : 01/03/2025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</si>
</sst>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topLeftCell="A146" zoomScale="130" zoomScaleNormal="130" workbookViewId="0">
      <selection activeCell="F146" sqref="F146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3" t="s">
        <v>237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7" ht="18.75" x14ac:dyDescent="0.2">
      <c r="A2" s="23" t="s">
        <v>257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19" t="s">
        <v>1</v>
      </c>
      <c r="B7" s="2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4" t="s">
        <v>15</v>
      </c>
      <c r="B8" s="24"/>
      <c r="C8" s="13">
        <f t="shared" ref="C8:N8" si="0">+C9+C35+C79+C128</f>
        <v>408630.26</v>
      </c>
      <c r="D8" s="13">
        <f t="shared" si="0"/>
        <v>13193179.48</v>
      </c>
      <c r="E8" s="13">
        <f t="shared" si="0"/>
        <v>6863870.4000000004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20465680.140000001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13055412.84</v>
      </c>
      <c r="E9" s="4">
        <f t="shared" si="1"/>
        <v>6679176.9800000004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19734589.82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>+D11+D13+D15+D17</f>
        <v>8587888.0399999991</v>
      </c>
      <c r="E10" s="18">
        <f>+E11+E13+E15+E17</f>
        <v>4129810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12717698.039999999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8651510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8651510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3878500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3878500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187688.04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160000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27688.04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>D21</f>
        <v>3192000</v>
      </c>
      <c r="E20" s="18">
        <f>E21</f>
        <v>1923000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5115000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5115000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2136000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2979000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6">
        <f>+E29+E31+E33</f>
        <v>626366.98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1901891.78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6">
        <f>E30</f>
        <v>291280.95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883809.97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883809.97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6">
        <f>E32</f>
        <v>293216.51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889630.79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889630.79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6">
        <f>E34</f>
        <v>41869.519999999997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128451.01999999999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128451.01999999999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3">+C36+C47+C50+C53+C56+C61+C67+C74</f>
        <v>408630.26</v>
      </c>
      <c r="D35" s="4">
        <f t="shared" si="3"/>
        <v>137766.64000000001</v>
      </c>
      <c r="E35" s="4">
        <f t="shared" ref="E35" si="4">+E36+E47+E50+E53+E56+E61+E67+E74</f>
        <v>184693.41999999998</v>
      </c>
      <c r="F35" s="4">
        <f t="shared" ref="F35" si="5">+F36+F47+F50+F53+F56+F61+F67+F74</f>
        <v>0</v>
      </c>
      <c r="G35" s="4">
        <f t="shared" ref="G35" si="6">+G36+G47+G50+G53+G56+G61+G67+G74</f>
        <v>0</v>
      </c>
      <c r="H35" s="4">
        <f t="shared" ref="H35" si="7">+H36+H47+H50+H53+H56+H61+H67+H74</f>
        <v>0</v>
      </c>
      <c r="I35" s="4">
        <f t="shared" ref="I35" si="8">+I36+I47+I50+I53+I56+I61+I67+I74</f>
        <v>0</v>
      </c>
      <c r="J35" s="4">
        <f t="shared" ref="J35" si="9">+J36+J47+J50+J53+J56+J61+J67+J74</f>
        <v>0</v>
      </c>
      <c r="K35" s="4">
        <f t="shared" ref="K35" si="10">+K36+K47+K50+K53+K56+K61+K67+K74</f>
        <v>0</v>
      </c>
      <c r="L35" s="4">
        <f t="shared" ref="L35" si="11">+L36+L47+L50+L53+L56+L61+L67+L74</f>
        <v>0</v>
      </c>
      <c r="M35" s="4">
        <f t="shared" ref="M35" si="12">+M36+M47+M50+M53+M56+M61+M67+M74</f>
        <v>0</v>
      </c>
      <c r="N35" s="4">
        <f t="shared" ref="N35" si="13">+N36+N47+N50+N53+N56+N61+N67+N74</f>
        <v>0</v>
      </c>
      <c r="O35" s="4">
        <f>SUM(C35:N35)</f>
        <v>731090.32000000007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6">
        <f>E37+E39+E41+E43+E45</f>
        <v>104317.42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4">SUM(C36:N36)</f>
        <v>412826.82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6">
        <f>E38</f>
        <v>46871.29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4"/>
        <v>250751.19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4"/>
        <v>250751.19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6">
        <f>E40</f>
        <v>5115.1099999999997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4"/>
        <v>15055.810000000001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4"/>
        <v>15055.810000000001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4"/>
        <v>142262.42000000001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4"/>
        <v>142262.42000000001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4"/>
        <v>3206.4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4"/>
        <v>3206.4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1551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1551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4"/>
        <v>237887.5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4"/>
        <v>237887.5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237887.5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4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25">
        <f>E57+E59</f>
        <v>80376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4"/>
        <v>80376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4"/>
        <v>0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4"/>
        <v>0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25">
        <f>E60</f>
        <v>80376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4"/>
        <v>80376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25">
        <v>80376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80376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4"/>
        <v>0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4"/>
        <v>0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4"/>
        <v>0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4"/>
        <v>0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4"/>
        <v>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4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5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4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4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6">+C80+C85+C92+C99+C102+C107+C115</f>
        <v>0</v>
      </c>
      <c r="D79" s="4">
        <f t="shared" si="16"/>
        <v>0</v>
      </c>
      <c r="E79" s="4">
        <f t="shared" ref="E79:N79" si="17">+E80+E85+E92+E99+E102+E107+E115</f>
        <v>0</v>
      </c>
      <c r="F79" s="4">
        <f t="shared" si="17"/>
        <v>0</v>
      </c>
      <c r="G79" s="4">
        <f t="shared" si="17"/>
        <v>0</v>
      </c>
      <c r="H79" s="4">
        <f t="shared" si="17"/>
        <v>0</v>
      </c>
      <c r="I79" s="4">
        <f t="shared" si="17"/>
        <v>0</v>
      </c>
      <c r="J79" s="4">
        <f t="shared" si="17"/>
        <v>0</v>
      </c>
      <c r="K79" s="4">
        <f t="shared" si="17"/>
        <v>0</v>
      </c>
      <c r="L79" s="4">
        <f t="shared" si="17"/>
        <v>0</v>
      </c>
      <c r="M79" s="4">
        <f t="shared" si="17"/>
        <v>0</v>
      </c>
      <c r="N79" s="4">
        <f t="shared" si="17"/>
        <v>0</v>
      </c>
      <c r="O79" s="4">
        <f>SUM(C79:N79)</f>
        <v>0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4"/>
        <v>0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4"/>
        <v>0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4"/>
        <v>0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4"/>
        <v>0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8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8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8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8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8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8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8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8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8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8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8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8"/>
        <v>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8"/>
        <v>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8"/>
        <v>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8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8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8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8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8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8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8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8"/>
        <v>0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8"/>
        <v>0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8"/>
        <v>0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8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8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9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9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8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20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8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21">+C129+C136+C141</f>
        <v>0</v>
      </c>
      <c r="D128" s="4">
        <f t="shared" si="21"/>
        <v>0</v>
      </c>
      <c r="E128" s="4">
        <f t="shared" ref="E128:N128" si="22">+E129+E136+E141</f>
        <v>0</v>
      </c>
      <c r="F128" s="4">
        <f t="shared" si="22"/>
        <v>0</v>
      </c>
      <c r="G128" s="4">
        <f t="shared" si="22"/>
        <v>0</v>
      </c>
      <c r="H128" s="4">
        <f t="shared" si="22"/>
        <v>0</v>
      </c>
      <c r="I128" s="4">
        <f t="shared" si="22"/>
        <v>0</v>
      </c>
      <c r="J128" s="4">
        <f t="shared" si="22"/>
        <v>0</v>
      </c>
      <c r="K128" s="4">
        <f t="shared" si="22"/>
        <v>0</v>
      </c>
      <c r="L128" s="4">
        <f t="shared" si="22"/>
        <v>0</v>
      </c>
      <c r="M128" s="4">
        <f t="shared" si="22"/>
        <v>0</v>
      </c>
      <c r="N128" s="4">
        <f t="shared" si="22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8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8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8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8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8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8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8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8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8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8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8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8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8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8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8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1" t="s">
        <v>258</v>
      </c>
      <c r="B146" s="22"/>
      <c r="C146" s="22"/>
      <c r="D146" s="2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2025-04-07T13:26:50Z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