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lando Jaquez\Desktop\"/>
    </mc:Choice>
  </mc:AlternateContent>
  <bookViews>
    <workbookView xWindow="0" yWindow="0" windowWidth="23040" windowHeight="8904"/>
  </bookViews>
  <sheets>
    <sheet name="Presupuesto Agosto 2021" sheetId="2" r:id="rId1"/>
  </sheets>
  <definedNames>
    <definedName name="_xlnm.Print_Area" localSheetId="0">'Presupuesto Agosto 2021'!$A$1:$L$147</definedName>
    <definedName name="_xlnm.Print_Titles" localSheetId="0">'Presupuesto Agosto 2021'!$1:$8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8" i="2" l="1"/>
  <c r="K138" i="2"/>
  <c r="J138" i="2"/>
  <c r="I138" i="2"/>
  <c r="H138" i="2"/>
  <c r="G138" i="2"/>
  <c r="F138" i="2"/>
  <c r="E138" i="2"/>
  <c r="C138" i="2"/>
  <c r="L100" i="2"/>
  <c r="K100" i="2"/>
  <c r="J100" i="2"/>
  <c r="I100" i="2"/>
  <c r="H100" i="2"/>
  <c r="C100" i="2"/>
  <c r="L82" i="2"/>
  <c r="K82" i="2"/>
  <c r="J82" i="2"/>
  <c r="I82" i="2"/>
  <c r="L75" i="2"/>
  <c r="K75" i="2"/>
  <c r="J75" i="2"/>
  <c r="I75" i="2"/>
  <c r="H75" i="2"/>
  <c r="C75" i="2"/>
  <c r="I73" i="2"/>
  <c r="I72" i="2"/>
  <c r="I71" i="2" s="1"/>
  <c r="L71" i="2"/>
  <c r="K71" i="2"/>
  <c r="J71" i="2"/>
  <c r="H71" i="2"/>
  <c r="G71" i="2"/>
  <c r="F71" i="2"/>
  <c r="C71" i="2"/>
  <c r="C68" i="2"/>
  <c r="H63" i="2"/>
  <c r="C63" i="2"/>
  <c r="L58" i="2"/>
  <c r="K58" i="2"/>
  <c r="C58" i="2"/>
  <c r="L56" i="2"/>
  <c r="K56" i="2"/>
  <c r="J56" i="2"/>
  <c r="C56" i="2"/>
  <c r="L51" i="2"/>
  <c r="K51" i="2"/>
  <c r="J51" i="2"/>
  <c r="I51" i="2"/>
  <c r="C51" i="2"/>
  <c r="L48" i="2"/>
  <c r="K48" i="2"/>
  <c r="J48" i="2"/>
  <c r="C48" i="2"/>
  <c r="L46" i="2"/>
  <c r="K46" i="2"/>
  <c r="J46" i="2"/>
  <c r="I46" i="2"/>
  <c r="H46" i="2"/>
  <c r="G46" i="2"/>
  <c r="F46" i="2"/>
  <c r="L42" i="2"/>
  <c r="K42" i="2"/>
  <c r="J42" i="2"/>
  <c r="I42" i="2"/>
  <c r="H42" i="2"/>
  <c r="G42" i="2"/>
  <c r="F42" i="2"/>
  <c r="C42" i="2"/>
  <c r="L33" i="2"/>
  <c r="K33" i="2"/>
  <c r="J33" i="2"/>
  <c r="I33" i="2"/>
  <c r="H33" i="2"/>
  <c r="G33" i="2"/>
  <c r="F33" i="2"/>
  <c r="E33" i="2"/>
  <c r="C33" i="2"/>
  <c r="L28" i="2"/>
  <c r="K28" i="2"/>
  <c r="J28" i="2"/>
  <c r="I28" i="2"/>
  <c r="H28" i="2"/>
  <c r="G28" i="2"/>
  <c r="F28" i="2"/>
  <c r="E28" i="2"/>
  <c r="C28" i="2"/>
  <c r="C24" i="2"/>
  <c r="L18" i="2"/>
  <c r="K18" i="2"/>
  <c r="J18" i="2"/>
  <c r="I18" i="2"/>
  <c r="H18" i="2"/>
  <c r="G18" i="2"/>
  <c r="F18" i="2"/>
  <c r="E18" i="2"/>
  <c r="C18" i="2"/>
  <c r="L10" i="2"/>
  <c r="K10" i="2"/>
  <c r="J10" i="2"/>
  <c r="I10" i="2"/>
  <c r="H10" i="2"/>
  <c r="G10" i="2"/>
  <c r="F10" i="2"/>
  <c r="E10" i="2"/>
  <c r="C10" i="2"/>
  <c r="C128" i="2" l="1"/>
  <c r="C140" i="2" s="1"/>
  <c r="E128" i="2"/>
  <c r="E140" i="2" s="1"/>
  <c r="K128" i="2"/>
  <c r="K140" i="2" s="1"/>
  <c r="J128" i="2"/>
  <c r="J140" i="2" s="1"/>
  <c r="F128" i="2"/>
  <c r="F140" i="2" s="1"/>
  <c r="L128" i="2"/>
  <c r="L140" i="2" s="1"/>
  <c r="H128" i="2"/>
  <c r="H140" i="2" s="1"/>
  <c r="I128" i="2"/>
  <c r="I140" i="2" s="1"/>
  <c r="G128" i="2"/>
  <c r="G140" i="2" s="1"/>
</calcChain>
</file>

<file path=xl/sharedStrings.xml><?xml version="1.0" encoding="utf-8"?>
<sst xmlns="http://schemas.openxmlformats.org/spreadsheetml/2006/main" count="266" uniqueCount="265">
  <si>
    <t>DEPARTAMENTO ADMINISTRATIVO/FINANCIERO</t>
  </si>
  <si>
    <t>PRESUPUESTO DE GASTOS Y APLICACIONES FINANCIERAS</t>
  </si>
  <si>
    <t>AÑO 2021</t>
  </si>
  <si>
    <t>RD$</t>
  </si>
  <si>
    <r>
      <t>CAP</t>
    </r>
    <r>
      <rPr>
        <b/>
        <sz val="10"/>
        <rFont val="Calibri"/>
        <family val="2"/>
      </rPr>
      <t>Í</t>
    </r>
    <r>
      <rPr>
        <b/>
        <sz val="10"/>
        <rFont val="Calibri"/>
        <family val="2"/>
      </rPr>
      <t>TULO 0201, UNIDAD EJECUTORA 014</t>
    </r>
  </si>
  <si>
    <t>CUENTAS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</si>
  <si>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</si>
  <si>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</si>
  <si>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</si>
  <si>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</si>
  <si>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</si>
  <si>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</si>
  <si>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</si>
  <si>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</si>
  <si>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</si>
  <si>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</si>
  <si>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REMUNERACIONES Y CONTRIBUCIONES</t>
  </si>
  <si>
    <t>2.1.1</t>
  </si>
  <si>
    <t>REMUNERACIONES</t>
  </si>
  <si>
    <t>2.1.1.1.01</t>
  </si>
  <si>
    <t>REMUNERACIONES AL PERSONAL FIJO</t>
  </si>
  <si>
    <t>2.1.1.2.08</t>
  </si>
  <si>
    <t>REMUNERACIONES AL PERSONAL DE CARÁCTER TEMPORAL</t>
  </si>
  <si>
    <t>2.1.1.3.01</t>
  </si>
  <si>
    <t>SUELDOS AL PERSONAL FIJO EN TRAMITE DE PENSIONES</t>
  </si>
  <si>
    <t>2.1.1.4.01</t>
  </si>
  <si>
    <t>SUELDO ANUAL NO.13</t>
  </si>
  <si>
    <t>2.1.1.5.02</t>
  </si>
  <si>
    <t>PAGO DE PRORCENTAJE POR DESVINCULACION DE CARGO</t>
  </si>
  <si>
    <t>2.1.1.5.03</t>
  </si>
  <si>
    <t xml:space="preserve">PRESTACION LABORAL POR DESVINCULACION </t>
  </si>
  <si>
    <t>2.1.1.5.04</t>
  </si>
  <si>
    <t>PROPORCION DE VACACIONES NO DISFRUDAS</t>
  </si>
  <si>
    <t>2.1.2</t>
  </si>
  <si>
    <t>SOBRESUELDOS</t>
  </si>
  <si>
    <t>2.1.2.2.01</t>
  </si>
  <si>
    <t>COMPENSACION POR GASTOS DE ALIMENTACION</t>
  </si>
  <si>
    <t>2.1.2.2.02</t>
  </si>
  <si>
    <t>Compensación por Horas Extraordinarias</t>
  </si>
  <si>
    <t>2.1.2.2.03</t>
  </si>
  <si>
    <t>Pago de Horas Extraordinarias</t>
  </si>
  <si>
    <t>2.1.2.2.05</t>
  </si>
  <si>
    <t>COMPENSACION SERVICIOS DE SEGURIDAD</t>
  </si>
  <si>
    <t>2.1.2.2.10</t>
  </si>
  <si>
    <t xml:space="preserve">Compensacion por cumplimientos de indicadores </t>
  </si>
  <si>
    <t>2.1.3</t>
  </si>
  <si>
    <t>DIETAS Y GASTOS DE REPRESENTACIÓN</t>
  </si>
  <si>
    <t>2.1.3.2.01</t>
  </si>
  <si>
    <t xml:space="preserve">GASTOS DE REPRESENTACION EN EL PAIS   </t>
  </si>
  <si>
    <t>2.1.4</t>
  </si>
  <si>
    <t>GRATIFICACIONES Y BONIFICACIONES</t>
  </si>
  <si>
    <t>2.1.4.2.03</t>
  </si>
  <si>
    <t>GRATIFICACIONES POR ANIVERSARIO DE INSTITUCION</t>
  </si>
  <si>
    <t>2.1.5</t>
  </si>
  <si>
    <t>CONTRIBUCIONES A LA SEGURIDAD SOCIAL</t>
  </si>
  <si>
    <t>2.1.5.1.01</t>
  </si>
  <si>
    <t xml:space="preserve">CONTRIBUCIONES AL SEGURO DE SALUD    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</si>
  <si>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</si>
  <si>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</si>
  <si>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</si>
  <si>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</si>
  <si>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</si>
  <si>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2.2.1</t>
  </si>
  <si>
    <t>SERVICIOS BÁSICOS</t>
  </si>
  <si>
    <t>2.2.1.2.01</t>
  </si>
  <si>
    <t>SERVICIOS TELEFONICO DE LARGA DISTANCIA</t>
  </si>
  <si>
    <t>2.2.1.3.01</t>
  </si>
  <si>
    <t>TELEFONO LOCAL</t>
  </si>
  <si>
    <t>2.2.1.4.01</t>
  </si>
  <si>
    <t>TELEFAX Y CORREOS</t>
  </si>
  <si>
    <t>2.2.1.5.01</t>
  </si>
  <si>
    <t>SERVICIO DE INTERNET Y TELEVISION POR CABLE</t>
  </si>
  <si>
    <t>2.2.1.6.01</t>
  </si>
  <si>
    <t xml:space="preserve">ENERGIA ELECTRICA                                            </t>
  </si>
  <si>
    <t>2.2.1.7.01</t>
  </si>
  <si>
    <t>AGUA</t>
  </si>
  <si>
    <t>2.2.1.8.01</t>
  </si>
  <si>
    <t>RECOLECCION DE RESIDUOS SOLIDOS</t>
  </si>
  <si>
    <t xml:space="preserve">2.2.2 </t>
  </si>
  <si>
    <t>PUBLICIDAD, IMPRESIÓN Y ENCUADERNACIÓN</t>
  </si>
  <si>
    <t>2.2.3</t>
  </si>
  <si>
    <t>VIÁTICOS</t>
  </si>
  <si>
    <t>2.2.3.1.01</t>
  </si>
  <si>
    <t xml:space="preserve">VIATICOS DENTRO DEL PAIS                 </t>
  </si>
  <si>
    <t>2.2.4</t>
  </si>
  <si>
    <t>TRANSPORTE Y ALMACENAJE</t>
  </si>
  <si>
    <t>2.2.5</t>
  </si>
  <si>
    <t>ALQUILERES Y RENTAS</t>
  </si>
  <si>
    <t>2.2.6</t>
  </si>
  <si>
    <t>SEGUROS</t>
  </si>
  <si>
    <t>2.2.6.3</t>
  </si>
  <si>
    <t>SEGUROS DE PERSONAS</t>
  </si>
  <si>
    <t>2.2.7</t>
  </si>
  <si>
    <t>SERVICIOS DE CONSERVACIÓN, REPARACIONES MENORES E INSTALACIONES TEMPORALES</t>
  </si>
  <si>
    <t>2.2.7.2.02</t>
  </si>
  <si>
    <t>MANTENIMIENTO Y REPARACIÓN TECNOLOGÍA</t>
  </si>
  <si>
    <t>2.2.7.2.06</t>
  </si>
  <si>
    <t>MANTENIMIENTO Y REPARACIÓN MAQUINARIAS</t>
  </si>
  <si>
    <t>2.2.8</t>
  </si>
  <si>
    <t>OTROS SERVICIOS NO INCLUIDOS EN CONCEPTOS ANTERIORES</t>
  </si>
  <si>
    <t>2.2.8.5</t>
  </si>
  <si>
    <t>FUMIGACIÓN</t>
  </si>
  <si>
    <t>2.2.8.7</t>
  </si>
  <si>
    <t>SERVICIOS TECNICOS Y PROFESIONALES</t>
  </si>
  <si>
    <t>2.2.9</t>
  </si>
  <si>
    <t>OTRAS CONSTRATACIONES DE SERVICIOS</t>
  </si>
  <si>
    <t>MATERIALES Y SUMINISTROS</t>
  </si>
  <si>
    <t>2.3.1</t>
  </si>
  <si>
    <t>ALIMENTOS Y PRODUCTOS AGROFORESTALES</t>
  </si>
  <si>
    <t>2.3.1.1.01</t>
  </si>
  <si>
    <t xml:space="preserve">ALIMENTOS Y BEBIDAS PARA PERSONAS </t>
  </si>
  <si>
    <t>2.3.2</t>
  </si>
  <si>
    <t>TEXTILES Y VESTUARIOS</t>
  </si>
  <si>
    <t>2.3.2.1</t>
  </si>
  <si>
    <t>2.3.2.2</t>
  </si>
  <si>
    <t>2.3.2.3</t>
  </si>
  <si>
    <t>2.3.2.4</t>
  </si>
  <si>
    <t>2.3.3</t>
  </si>
  <si>
    <t>PRODUCTOS DE PAPEL, CARTÓN E IMPRESOS</t>
  </si>
  <si>
    <t>2.3.3.1</t>
  </si>
  <si>
    <t>2.3.3.2</t>
  </si>
  <si>
    <t>2.3.3.6</t>
  </si>
  <si>
    <t>2.3.4</t>
  </si>
  <si>
    <t>PRODUCTOS FARMACÉUTICOS</t>
  </si>
  <si>
    <t>2.3.5</t>
  </si>
  <si>
    <t>PRODUCTOS DE CUERO, CAUCHO Y PLÁSTICO</t>
  </si>
  <si>
    <t>2.3.5.3</t>
  </si>
  <si>
    <t>2.3.6</t>
  </si>
  <si>
    <t>PRODUCTOS DE MINERALES, METÁLICOS Y NO METÁLICOS</t>
  </si>
  <si>
    <t>2.3.7</t>
  </si>
  <si>
    <t>COMBUSTIBLES, LUBRICANTES, PRODUCTOS QUÍMICOS Y CONEXOS</t>
  </si>
  <si>
    <t>2.3.7.1.01</t>
  </si>
  <si>
    <t>GASOLINA</t>
  </si>
  <si>
    <t>2.3.7.1.02</t>
  </si>
  <si>
    <t>GASOIL</t>
  </si>
  <si>
    <t>2.3.8</t>
  </si>
  <si>
    <t>GASTOS QUE SE ASIGNARAN DURANTE EL EJERCICIO (Arts. 32-33 Ley No. 423-06)</t>
  </si>
  <si>
    <t>2.3.9</t>
  </si>
  <si>
    <t>PRODUCTOS Y ÚTILES VARIOS</t>
  </si>
  <si>
    <t>2.3.9.1</t>
  </si>
  <si>
    <t>2.3.9.2</t>
  </si>
  <si>
    <t>2.3.9.5</t>
  </si>
  <si>
    <t>2.3.9.6</t>
  </si>
  <si>
    <t>2.3.9.9</t>
  </si>
  <si>
    <t xml:space="preserve">TRANSFERENCIAS CORRIENTES </t>
  </si>
  <si>
    <t>2.4.1</t>
  </si>
  <si>
    <t>TRANSFERENCIAS CORRIENTES AL SECTOR PRIVADO</t>
  </si>
  <si>
    <t>2.4.1.2</t>
  </si>
  <si>
    <t>2.4.2</t>
  </si>
  <si>
    <t>TRANSFERENCIAS CORRIENTES AL GOBIERNO GENERAL NACIONAL</t>
  </si>
  <si>
    <t>2.4.3</t>
  </si>
  <si>
    <t>TRANSFERENCIAS CORRIENTES AL GOBIERNO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</si>
  <si>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</si>
  <si>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</si>
  <si>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</si>
  <si>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</si>
  <si>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2.4.6</t>
  </si>
  <si>
    <t>SUBVENCIONES</t>
  </si>
  <si>
    <t>2.4.7</t>
  </si>
  <si>
    <t>TRANSFERENCIAS CORRIENTES AL SECTOR EXTERNO</t>
  </si>
  <si>
    <t>2.4.9</t>
  </si>
  <si>
    <t>TRANSFERENCIAS CORRIENTES A OTRAS INSTITUCIONES PÚBLICAS</t>
  </si>
  <si>
    <t>TRANSFERENCIAS DE CAPITAL</t>
  </si>
  <si>
    <t>2.5.1</t>
  </si>
  <si>
    <t>TRANSFERENCIAS DE CAPITAL AL SECTOR PRIVADO</t>
  </si>
  <si>
    <t>2.5.2</t>
  </si>
  <si>
    <t>TRANSFERENCIAS DE CAPITAL AL GOBIERNO GENERAL NACIONAL</t>
  </si>
  <si>
    <t>2.5.3</t>
  </si>
  <si>
    <t>TRANSFERENCIAS DE CAPITAL AL GOBIERNO GENERALES LOCALES</t>
  </si>
  <si>
    <t>2.5.4</t>
  </si>
  <si>
    <t>TRANSFERENCIAS DE CAPITAL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</si>
  <si>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</si>
  <si>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</si>
  <si>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</si>
  <si>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</si>
  <si>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</si>
  <si>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BIENES MUEBLES, INMUEBLES E INTANGIBLES</t>
  </si>
  <si>
    <t>2.6.1</t>
  </si>
  <si>
    <t>MOBILIARIO Y EQUIPO</t>
  </si>
  <si>
    <t>2.6.1.1</t>
  </si>
  <si>
    <t>2.6.1.3</t>
  </si>
  <si>
    <t>2.6.1.4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</si>
  <si>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</si>
  <si>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</si>
  <si>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</si>
  <si>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</si>
  <si>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</si>
  <si>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</si>
  <si>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</si>
  <si>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</si>
  <si>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</si>
  <si>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</si>
  <si>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</si>
  <si>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 xml:space="preserve">ACTIVOS BIOLÓGICOS </t>
  </si>
  <si>
    <t>2.6.8</t>
  </si>
  <si>
    <t>BIENES INTANGIBLES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</si>
  <si>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</si>
  <si>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</si>
  <si>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</si>
  <si>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</si>
  <si>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</si>
  <si>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</si>
  <si>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</si>
  <si>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</si>
  <si>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</si>
  <si>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</si>
  <si>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GASTOS QUE SE ASIGNARÁN DURANTE EL EJERCICIO PARA INVERSIÓN (Arts. 32-33 Ley No. 423-06)</t>
  </si>
  <si>
    <t>ADQUISICIÓN DE ACTIVOS FINANCIEROS CON FINES DE POLÍTICA</t>
  </si>
  <si>
    <t>2.8.1</t>
  </si>
  <si>
    <t>CONCESIÓN DE PRÉSTAMOS</t>
  </si>
  <si>
    <t>2.8.2</t>
  </si>
  <si>
    <t>ADQUISICIÓN DE TÍTULOS VALORES REPRESENTATIVOS DE DEUDA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</si>
  <si>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</si>
  <si>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</si>
  <si>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</si>
  <si>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</si>
  <si>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</si>
  <si>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</si>
  <si>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GASTOS FINANCIEROS</t>
  </si>
  <si>
    <t>2.9.1</t>
  </si>
  <si>
    <t>INTERESES DE LA DEUDA PÚBLICA INTERNA</t>
  </si>
  <si>
    <t>2.9.2</t>
  </si>
  <si>
    <t>INTERESES DE LA DEUDA PÚBLICA EXTERNA</t>
  </si>
  <si>
    <t>2.9.3</t>
  </si>
  <si>
    <t>INTERESES DE LA DEUDA COMERCIAL</t>
  </si>
  <si>
    <t>2.9.4</t>
  </si>
  <si>
    <t>COMISIONES Y OTROS GASTOS BANCARIOS DE LA DEUDA PÚBLICA</t>
  </si>
  <si>
    <t>TOTAL GASTOS</t>
  </si>
  <si>
    <t>APLICACIONES FINANCIERAS</t>
  </si>
  <si>
    <t xml:space="preserve">INCREMENTO DE ACTIVOS FINANCIEROS </t>
  </si>
  <si>
    <t>4.1.1</t>
  </si>
  <si>
    <t xml:space="preserve">     INCREMENTO DE ACTIVOS FINANCIEROS CORRIENTES</t>
  </si>
  <si>
    <t>4.1.2</t>
  </si>
  <si>
    <t xml:space="preserve">     INCREMENTO DE ACTIVOS FINANCIEROS NO CORRIENTES</t>
  </si>
  <si>
    <t>DISMINUCIÓN DE PASIVOS</t>
  </si>
  <si>
    <t>4.2.1</t>
  </si>
  <si>
    <t xml:space="preserve">     DISMINUCIÓN DE PASIVOS FINANCIEROS CORRIENTES</t>
  </si>
  <si>
    <t>4.2.2</t>
  </si>
  <si>
    <t xml:space="preserve">     DISMINUCIÓN DE PASIVOS FINANCIEROS NO CORRIENTES</t>
  </si>
  <si>
    <t>DISMINUCIÓN DE FONDOS DE TERCEROS</t>
  </si>
  <si>
    <t>4.3.5</t>
  </si>
  <si>
    <t xml:space="preserve">     DISMINUCIÓN DE DEPÓSITOS FONDOS DE TERCEROS</t>
  </si>
  <si>
    <t>TOTAL APLICACIONES FINANCIERAS</t>
  </si>
  <si>
    <t>TOTAL GASTOS Y APLICACIONES FINANCIERAS</t>
  </si>
  <si>
    <r>
      <t xml:space="preserve">FUENTE : </t>
    </r>
    <r>
      <rPr>
        <sz val="10"/>
        <rFont val="Calibri"/>
        <family val="2"/>
      </rPr>
      <t xml:space="preserve">Sistema de Gestión Financiera (SIGEF) </t>
    </r>
  </si>
  <si>
    <t>Filias Bencosme</t>
  </si>
  <si>
    <t>Administrativo/Financiero</t>
  </si>
  <si>
    <t>OCABID</t>
  </si>
  <si>
    <t xml:space="preserve">HILADOS, FIBRAS Y TELAS </t>
  </si>
  <si>
    <t>ACABADOS TEXTILES</t>
  </si>
  <si>
    <t>PRENDAS Y ACCESORIOS DE VESTIR</t>
  </si>
  <si>
    <t>CALZADOS</t>
  </si>
  <si>
    <t>PAPEL DE ESCRITORIO</t>
  </si>
  <si>
    <t>PRODUCTOS DE PAPEL Y CARTÓN</t>
  </si>
  <si>
    <t>ESPECIES TIMBRADAS Y VALORADAS</t>
  </si>
  <si>
    <t>LLANTAS Y NEUMÁTICOS</t>
  </si>
  <si>
    <t>MATERIALES DE LIMPIEZA</t>
  </si>
  <si>
    <t>ÚTILES DE ESCRITORIO, OFICINA, INFORMÁTICA, ESCOLARES Y DE ENSEÑANZA</t>
  </si>
  <si>
    <t>ÚTILES DE COCINA Y COMEDOR</t>
  </si>
  <si>
    <t>PRODUCTOS ELÉCTRICOS Y AFINES</t>
  </si>
  <si>
    <t>PRODUCTOS Y ÚTILES VARIOS NO IDENTIFICADOS PRECEDENTEMENTE (N.I.P.)</t>
  </si>
  <si>
    <t>AYUDAS Y DONACIONES A PERSONAS</t>
  </si>
  <si>
    <t>MUEBLES, EQUIPOS DE OFICINA Y ESTANTERÍA</t>
  </si>
  <si>
    <t>EQUIPOS DE TECNOLOGÍA DE LA INFORMACIÓN Y COMUNICACIÓN</t>
  </si>
  <si>
    <t>ELECTROMÉSTICOS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</si>
</sst>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&quot;€&quot;_-;\-* #,##0.00\ &quot;€&quot;_-;_-* &quot;-&quot;??\ &quot;€&quot;_-;_-@_-"/>
  </numFmts>
  <fonts count="14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rgb="FF7030A0"/>
      <name val="Calibri"/>
      <family val="2"/>
    </font>
    <font>
      <b/>
      <sz val="10"/>
      <color theme="9" tint="-0.499984740745262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  <font>
      <sz val="10"/>
      <color theme="9" tint="-0.249977111117893"/>
      <name val="Calibri"/>
      <family val="2"/>
    </font>
    <font>
      <b/>
      <sz val="10"/>
      <color theme="9" tint="-0.249977111117893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164" fontId="13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4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4" fontId="4" fillId="0" borderId="4" xfId="2" applyNumberFormat="1" applyFont="1" applyFill="1" applyBorder="1" applyAlignment="1">
      <alignment horizontal="right" vertical="center"/>
    </xf>
    <xf numFmtId="4" fontId="4" fillId="3" borderId="4" xfId="2" applyNumberFormat="1" applyFont="1" applyFill="1" applyBorder="1" applyAlignment="1">
      <alignment horizontal="right" vertical="center"/>
    </xf>
    <xf numFmtId="0" fontId="5" fillId="0" borderId="0" xfId="1" applyFont="1" applyAlignment="1">
      <alignment vertical="center"/>
    </xf>
    <xf numFmtId="4" fontId="2" fillId="0" borderId="4" xfId="2" applyNumberFormat="1" applyFont="1" applyFill="1" applyBorder="1" applyAlignment="1">
      <alignment horizontal="right" vertical="center"/>
    </xf>
    <xf numFmtId="4" fontId="2" fillId="0" borderId="4" xfId="2" applyNumberFormat="1" applyFont="1" applyBorder="1" applyAlignment="1">
      <alignment horizontal="right" vertical="center"/>
    </xf>
    <xf numFmtId="0" fontId="6" fillId="0" borderId="4" xfId="1" applyFont="1" applyFill="1" applyBorder="1" applyAlignment="1">
      <alignment vertical="center"/>
    </xf>
    <xf numFmtId="4" fontId="6" fillId="0" borderId="4" xfId="2" applyNumberFormat="1" applyFont="1" applyFill="1" applyBorder="1" applyAlignment="1">
      <alignment horizontal="right" vertical="center"/>
    </xf>
    <xf numFmtId="4" fontId="6" fillId="0" borderId="4" xfId="2" applyNumberFormat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43" fontId="4" fillId="0" borderId="4" xfId="2" applyNumberFormat="1" applyFont="1" applyFill="1" applyBorder="1" applyAlignment="1">
      <alignment horizontal="right" vertical="center"/>
    </xf>
    <xf numFmtId="4" fontId="6" fillId="0" borderId="4" xfId="2" applyNumberFormat="1" applyFont="1" applyFill="1" applyBorder="1" applyAlignment="1">
      <alignment horizontal="left" vertical="center"/>
    </xf>
    <xf numFmtId="4" fontId="6" fillId="0" borderId="4" xfId="2" applyNumberFormat="1" applyFont="1" applyBorder="1" applyAlignment="1">
      <alignment horizontal="left" vertical="center"/>
    </xf>
    <xf numFmtId="0" fontId="2" fillId="0" borderId="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4" xfId="1" applyFont="1" applyFill="1" applyBorder="1" applyAlignment="1">
      <alignment vertical="center" wrapText="1"/>
    </xf>
    <xf numFmtId="0" fontId="9" fillId="0" borderId="0" xfId="1" applyFont="1" applyAlignment="1">
      <alignment vertical="center"/>
    </xf>
    <xf numFmtId="0" fontId="10" fillId="3" borderId="4" xfId="1" applyFont="1" applyFill="1" applyBorder="1" applyAlignment="1">
      <alignment vertical="center"/>
    </xf>
    <xf numFmtId="0" fontId="3" fillId="3" borderId="4" xfId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horizontal="left" vertical="center"/>
    </xf>
    <xf numFmtId="0" fontId="2" fillId="0" borderId="5" xfId="1" applyFont="1" applyBorder="1" applyAlignment="1">
      <alignment vertical="center"/>
    </xf>
    <xf numFmtId="0" fontId="11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09"/>
  <sheetViews>
    <sheetView showGridLines="0" tabSelected="1" view="pageBreakPreview" topLeftCell="C10" zoomScaleNormal="100" zoomScaleSheetLayoutView="100" workbookViewId="0">
      <selection activeCell="G71" sqref="G71"/>
    </sheetView>
  </sheetViews>
  <sheetFormatPr baseColWidth="10" defaultColWidth="11.5546875" defaultRowHeight="13.8" x14ac:dyDescent="0.25"/>
  <cols>
    <col min="1" max="1" width="5.5546875" style="1" customWidth="1"/>
    <col min="2" max="2" width="55.88671875" style="1" customWidth="1"/>
    <col min="3" max="3" width="17" style="1" customWidth="1"/>
    <col min="4" max="4" width="3.33203125" style="1" hidden="1" customWidth="1"/>
    <col min="5" max="5" width="15.109375" style="1" customWidth="1"/>
    <col min="6" max="6" width="14.6640625" style="1" customWidth="1"/>
    <col min="7" max="7" width="14.5546875" style="1" customWidth="1"/>
    <col min="8" max="8" width="13.6640625" style="1" customWidth="1"/>
    <col min="9" max="9" width="14.33203125" style="1" customWidth="1"/>
    <col min="10" max="10" width="15.33203125" style="1" customWidth="1"/>
    <col min="11" max="11" width="14.109375" style="1" customWidth="1"/>
    <col min="12" max="12" width="15.5546875" style="1" customWidth="1"/>
    <col min="13" max="16384" width="11.5546875" style="1"/>
  </cols>
  <sheetData>
    <row r="2" spans="1:28" ht="13.95" customHeigh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28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28" x14ac:dyDescent="0.2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28" x14ac:dyDescent="0.25">
      <c r="A5" s="37" t="s">
        <v>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28" ht="13.95" customHeight="1" x14ac:dyDescent="0.25">
      <c r="A6" s="37" t="s">
        <v>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28" x14ac:dyDescent="0.25">
      <c r="A7" s="36"/>
      <c r="B7" s="36"/>
      <c r="C7" s="2"/>
      <c r="D7" s="2"/>
      <c r="E7" s="2"/>
      <c r="F7" s="2"/>
      <c r="G7" s="3"/>
      <c r="H7" s="3"/>
      <c r="I7" s="3"/>
      <c r="J7" s="3"/>
      <c r="K7" s="3"/>
      <c r="L7" s="3"/>
    </row>
    <row r="8" spans="1:28" s="6" customFormat="1" ht="179.4" x14ac:dyDescent="0.25">
      <c r="A8" s="39" t="s">
        <v>5</v>
      </c>
      <c r="B8" s="40"/>
      <c r="C8" s="4" t="s">
        <v>6</v>
      </c>
      <c r="D8" s="4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</row>
    <row r="9" spans="1:28" s="6" customFormat="1" ht="15" customHeight="1" x14ac:dyDescent="0.25">
      <c r="A9" s="7">
        <v>2.1</v>
      </c>
      <c r="B9" s="8" t="s">
        <v>16</v>
      </c>
      <c r="C9" s="5"/>
      <c r="D9" s="5"/>
      <c r="E9" s="5"/>
      <c r="F9" s="5"/>
      <c r="G9" s="5"/>
      <c r="H9" s="5"/>
      <c r="I9" s="5"/>
      <c r="J9" s="5"/>
      <c r="K9" s="5"/>
      <c r="L9" s="5"/>
    </row>
    <row r="10" spans="1:28" ht="15" customHeight="1" x14ac:dyDescent="0.25">
      <c r="A10" s="9" t="s">
        <v>17</v>
      </c>
      <c r="B10" s="10" t="s">
        <v>18</v>
      </c>
      <c r="C10" s="11">
        <f>SUM(C11:C17)</f>
        <v>46914727</v>
      </c>
      <c r="D10" s="11"/>
      <c r="E10" s="11">
        <f t="shared" ref="E10:L10" si="0">SUM(E11:E17)</f>
        <v>3653450</v>
      </c>
      <c r="F10" s="11">
        <f t="shared" si="0"/>
        <v>3698100</v>
      </c>
      <c r="G10" s="11">
        <f t="shared" si="0"/>
        <v>3779100</v>
      </c>
      <c r="H10" s="11">
        <f t="shared" si="0"/>
        <v>3767100</v>
      </c>
      <c r="I10" s="11">
        <f t="shared" si="0"/>
        <v>3715100</v>
      </c>
      <c r="J10" s="11">
        <f t="shared" si="0"/>
        <v>3683600</v>
      </c>
      <c r="K10" s="11">
        <f t="shared" si="0"/>
        <v>4368456.4800000004</v>
      </c>
      <c r="L10" s="11">
        <f t="shared" si="0"/>
        <v>3805600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s="6" customFormat="1" hidden="1" x14ac:dyDescent="0.25">
      <c r="A11" s="10" t="s">
        <v>19</v>
      </c>
      <c r="B11" s="10" t="s">
        <v>20</v>
      </c>
      <c r="C11" s="14">
        <v>34265760</v>
      </c>
      <c r="D11" s="15"/>
      <c r="E11" s="15">
        <v>2558450</v>
      </c>
      <c r="F11" s="15">
        <v>2603100</v>
      </c>
      <c r="G11" s="15">
        <v>2619100</v>
      </c>
      <c r="H11" s="15">
        <v>2597100</v>
      </c>
      <c r="I11" s="15">
        <v>2475100</v>
      </c>
      <c r="J11" s="15">
        <v>2443600</v>
      </c>
      <c r="K11" s="15">
        <v>2515600</v>
      </c>
      <c r="L11" s="15">
        <v>2555600</v>
      </c>
    </row>
    <row r="12" spans="1:28" hidden="1" x14ac:dyDescent="0.25">
      <c r="A12" s="10" t="s">
        <v>21</v>
      </c>
      <c r="B12" s="10" t="s">
        <v>22</v>
      </c>
      <c r="C12" s="14">
        <v>7088284</v>
      </c>
      <c r="D12" s="15"/>
      <c r="E12" s="15">
        <v>1095000</v>
      </c>
      <c r="F12" s="15">
        <v>1095000</v>
      </c>
      <c r="G12" s="15">
        <v>1160000</v>
      </c>
      <c r="H12" s="15">
        <v>1170000</v>
      </c>
      <c r="I12" s="15">
        <v>1240000</v>
      </c>
      <c r="J12" s="15">
        <v>1240000</v>
      </c>
      <c r="K12" s="15">
        <v>1250000</v>
      </c>
      <c r="L12" s="15">
        <v>1250000</v>
      </c>
    </row>
    <row r="13" spans="1:28" hidden="1" x14ac:dyDescent="0.25">
      <c r="A13" s="10" t="s">
        <v>23</v>
      </c>
      <c r="B13" s="10" t="s">
        <v>24</v>
      </c>
      <c r="C13" s="14">
        <v>1000</v>
      </c>
      <c r="D13" s="15"/>
      <c r="E13" s="15">
        <v>0</v>
      </c>
      <c r="F13" s="15">
        <v>0</v>
      </c>
      <c r="G13" s="15">
        <v>0</v>
      </c>
      <c r="H13" s="15"/>
      <c r="I13" s="15">
        <v>0</v>
      </c>
      <c r="J13" s="15"/>
      <c r="K13" s="15"/>
      <c r="L13" s="15">
        <v>0</v>
      </c>
    </row>
    <row r="14" spans="1:28" s="19" customFormat="1" hidden="1" x14ac:dyDescent="0.25">
      <c r="A14" s="16" t="s">
        <v>25</v>
      </c>
      <c r="B14" s="16" t="s">
        <v>26</v>
      </c>
      <c r="C14" s="17">
        <v>5555683</v>
      </c>
      <c r="D14" s="18"/>
      <c r="E14" s="18">
        <v>0</v>
      </c>
      <c r="F14" s="15">
        <v>0</v>
      </c>
      <c r="G14" s="15">
        <v>0</v>
      </c>
      <c r="H14" s="15"/>
      <c r="I14" s="15">
        <v>0</v>
      </c>
      <c r="J14" s="15"/>
      <c r="K14" s="15"/>
      <c r="L14" s="15">
        <v>0</v>
      </c>
    </row>
    <row r="15" spans="1:28" hidden="1" x14ac:dyDescent="0.25">
      <c r="A15" s="10" t="s">
        <v>27</v>
      </c>
      <c r="B15" s="10" t="s">
        <v>28</v>
      </c>
      <c r="C15" s="14">
        <v>2000</v>
      </c>
      <c r="D15" s="15"/>
      <c r="E15" s="15">
        <v>0</v>
      </c>
      <c r="F15" s="15">
        <v>0</v>
      </c>
      <c r="G15" s="15">
        <v>0</v>
      </c>
      <c r="H15" s="15"/>
      <c r="I15" s="15">
        <v>0</v>
      </c>
      <c r="J15" s="15"/>
      <c r="K15" s="15">
        <v>182856.48</v>
      </c>
      <c r="L15" s="15"/>
    </row>
    <row r="16" spans="1:28" hidden="1" x14ac:dyDescent="0.25">
      <c r="A16" s="10" t="s">
        <v>29</v>
      </c>
      <c r="B16" s="10" t="s">
        <v>30</v>
      </c>
      <c r="C16" s="14">
        <v>1000</v>
      </c>
      <c r="D16" s="15"/>
      <c r="E16" s="15">
        <v>0</v>
      </c>
      <c r="F16" s="15">
        <v>0</v>
      </c>
      <c r="G16" s="15">
        <v>0</v>
      </c>
      <c r="H16" s="15"/>
      <c r="I16" s="15">
        <v>0</v>
      </c>
      <c r="J16" s="15"/>
      <c r="K16" s="15">
        <v>420000</v>
      </c>
      <c r="L16" s="15"/>
    </row>
    <row r="17" spans="1:28" hidden="1" x14ac:dyDescent="0.25">
      <c r="A17" s="10" t="s">
        <v>31</v>
      </c>
      <c r="B17" s="10" t="s">
        <v>32</v>
      </c>
      <c r="C17" s="14">
        <v>1000</v>
      </c>
      <c r="D17" s="15"/>
      <c r="E17" s="15">
        <v>0</v>
      </c>
      <c r="F17" s="15">
        <v>0</v>
      </c>
      <c r="G17" s="15">
        <v>0</v>
      </c>
      <c r="H17" s="15"/>
      <c r="I17" s="15">
        <v>0</v>
      </c>
      <c r="J17" s="15"/>
      <c r="K17" s="15"/>
      <c r="L17" s="15"/>
    </row>
    <row r="18" spans="1:28" ht="15" customHeight="1" x14ac:dyDescent="0.25">
      <c r="A18" s="9" t="s">
        <v>33</v>
      </c>
      <c r="B18" s="10" t="s">
        <v>34</v>
      </c>
      <c r="C18" s="11">
        <f>SUM(C19:C23)</f>
        <v>31705520</v>
      </c>
      <c r="D18" s="11"/>
      <c r="E18" s="11">
        <f t="shared" ref="E18:L18" si="1">SUM(E19:E23)</f>
        <v>1041500</v>
      </c>
      <c r="F18" s="11">
        <f t="shared" si="1"/>
        <v>1071500</v>
      </c>
      <c r="G18" s="11">
        <f t="shared" si="1"/>
        <v>1091000</v>
      </c>
      <c r="H18" s="11">
        <f t="shared" si="1"/>
        <v>1116500</v>
      </c>
      <c r="I18" s="11">
        <f t="shared" si="1"/>
        <v>589000</v>
      </c>
      <c r="J18" s="11">
        <f t="shared" si="1"/>
        <v>1670500</v>
      </c>
      <c r="K18" s="11">
        <f t="shared" si="1"/>
        <v>1132500</v>
      </c>
      <c r="L18" s="11">
        <f t="shared" si="1"/>
        <v>1125000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s="13" customFormat="1" hidden="1" x14ac:dyDescent="0.25">
      <c r="A19" s="10" t="s">
        <v>35</v>
      </c>
      <c r="B19" s="10" t="s">
        <v>36</v>
      </c>
      <c r="C19" s="14">
        <v>4505520</v>
      </c>
      <c r="D19" s="15"/>
      <c r="E19" s="15">
        <v>491500</v>
      </c>
      <c r="F19" s="15">
        <v>509500</v>
      </c>
      <c r="G19" s="15">
        <v>514000</v>
      </c>
      <c r="H19" s="15">
        <v>527500</v>
      </c>
      <c r="I19" s="15"/>
      <c r="J19" s="15">
        <v>1088500</v>
      </c>
      <c r="K19" s="15">
        <v>550500</v>
      </c>
      <c r="L19" s="15">
        <v>546000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idden="1" x14ac:dyDescent="0.25">
      <c r="A20" s="16" t="s">
        <v>37</v>
      </c>
      <c r="B20" s="16" t="s">
        <v>38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28" s="13" customFormat="1" hidden="1" x14ac:dyDescent="0.25">
      <c r="A21" s="16" t="s">
        <v>39</v>
      </c>
      <c r="B21" s="16" t="s">
        <v>40</v>
      </c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28" hidden="1" x14ac:dyDescent="0.25">
      <c r="A22" s="10" t="s">
        <v>41</v>
      </c>
      <c r="B22" s="10" t="s">
        <v>42</v>
      </c>
      <c r="C22" s="14">
        <v>27200000</v>
      </c>
      <c r="D22" s="15"/>
      <c r="E22" s="15">
        <v>550000</v>
      </c>
      <c r="F22" s="15">
        <v>562000</v>
      </c>
      <c r="G22" s="15">
        <v>577000</v>
      </c>
      <c r="H22" s="15">
        <v>589000</v>
      </c>
      <c r="I22" s="15">
        <v>589000</v>
      </c>
      <c r="J22" s="15">
        <v>582000</v>
      </c>
      <c r="K22" s="15">
        <v>582000</v>
      </c>
      <c r="L22" s="15">
        <v>579000</v>
      </c>
    </row>
    <row r="23" spans="1:28" s="20" customFormat="1" hidden="1" x14ac:dyDescent="0.25">
      <c r="A23" s="16" t="s">
        <v>43</v>
      </c>
      <c r="B23" s="16" t="s">
        <v>44</v>
      </c>
      <c r="C23" s="14"/>
      <c r="D23" s="15"/>
      <c r="E23" s="15"/>
      <c r="F23" s="15"/>
      <c r="G23" s="15"/>
      <c r="H23" s="15"/>
      <c r="I23" s="15"/>
      <c r="J23" s="15"/>
      <c r="K23" s="15"/>
      <c r="L23" s="15"/>
    </row>
    <row r="24" spans="1:28" ht="15" customHeight="1" x14ac:dyDescent="0.25">
      <c r="A24" s="9" t="s">
        <v>45</v>
      </c>
      <c r="B24" s="10" t="s">
        <v>46</v>
      </c>
      <c r="C24" s="11">
        <f>+C25</f>
        <v>360000</v>
      </c>
      <c r="D24" s="21"/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hidden="1" x14ac:dyDescent="0.25">
      <c r="A25" s="10" t="s">
        <v>47</v>
      </c>
      <c r="B25" s="10" t="s">
        <v>48</v>
      </c>
      <c r="C25" s="14">
        <v>360000</v>
      </c>
      <c r="D25" s="15"/>
      <c r="E25" s="15"/>
      <c r="F25" s="15">
        <v>0</v>
      </c>
      <c r="G25" s="15">
        <v>0</v>
      </c>
      <c r="H25" s="15"/>
      <c r="I25" s="15"/>
      <c r="J25" s="15"/>
      <c r="K25" s="15"/>
      <c r="L25" s="15"/>
    </row>
    <row r="26" spans="1:28" x14ac:dyDescent="0.25">
      <c r="A26" s="9" t="s">
        <v>49</v>
      </c>
      <c r="B26" s="10" t="s">
        <v>50</v>
      </c>
      <c r="C26" s="21">
        <v>0</v>
      </c>
      <c r="D26" s="12"/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s="19" customFormat="1" hidden="1" x14ac:dyDescent="0.25">
      <c r="A27" s="16" t="s">
        <v>51</v>
      </c>
      <c r="B27" s="16" t="s">
        <v>52</v>
      </c>
      <c r="C27" s="22"/>
      <c r="D27" s="23"/>
      <c r="E27" s="23"/>
      <c r="F27" s="23"/>
      <c r="G27" s="23"/>
      <c r="H27" s="23"/>
      <c r="I27" s="23"/>
      <c r="J27" s="23"/>
      <c r="K27" s="23"/>
      <c r="L27" s="23"/>
    </row>
    <row r="28" spans="1:28" ht="15" customHeight="1" x14ac:dyDescent="0.25">
      <c r="A28" s="9" t="s">
        <v>53</v>
      </c>
      <c r="B28" s="10" t="s">
        <v>54</v>
      </c>
      <c r="C28" s="11">
        <f>SUM(C29:C31)</f>
        <v>6108026</v>
      </c>
      <c r="D28" s="11"/>
      <c r="E28" s="11">
        <f t="shared" ref="E28:L28" si="2">SUM(E29:E31)</f>
        <v>544524.80000000005</v>
      </c>
      <c r="F28" s="11">
        <f t="shared" si="2"/>
        <v>551374.1</v>
      </c>
      <c r="G28" s="11">
        <f t="shared" si="2"/>
        <v>563799.5</v>
      </c>
      <c r="H28" s="11">
        <f t="shared" si="2"/>
        <v>561958.69999999995</v>
      </c>
      <c r="I28" s="11">
        <f t="shared" si="2"/>
        <v>555629.89999999991</v>
      </c>
      <c r="J28" s="11">
        <f t="shared" si="2"/>
        <v>550797.80000000005</v>
      </c>
      <c r="K28" s="11">
        <f t="shared" si="2"/>
        <v>563249.27</v>
      </c>
      <c r="L28" s="11">
        <f t="shared" si="2"/>
        <v>572764.96000000008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s="6" customFormat="1" hidden="1" x14ac:dyDescent="0.25">
      <c r="A29" s="24" t="s">
        <v>55</v>
      </c>
      <c r="B29" s="24" t="s">
        <v>56</v>
      </c>
      <c r="C29" s="15">
        <v>2806423</v>
      </c>
      <c r="D29" s="15"/>
      <c r="E29" s="15">
        <v>251559.6</v>
      </c>
      <c r="F29" s="15">
        <v>254725.28</v>
      </c>
      <c r="G29" s="15">
        <v>260468.18</v>
      </c>
      <c r="H29" s="15">
        <v>259617.38</v>
      </c>
      <c r="I29" s="15">
        <v>257348.58</v>
      </c>
      <c r="J29" s="15">
        <v>255115.23</v>
      </c>
      <c r="K29" s="15">
        <v>260929.03</v>
      </c>
      <c r="L29" s="15">
        <v>265633.95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s="6" customFormat="1" hidden="1" x14ac:dyDescent="0.25">
      <c r="A30" s="24" t="s">
        <v>57</v>
      </c>
      <c r="B30" s="24" t="s">
        <v>58</v>
      </c>
      <c r="C30" s="15">
        <v>2865911</v>
      </c>
      <c r="D30" s="15"/>
      <c r="E30" s="15">
        <v>259394.95</v>
      </c>
      <c r="F30" s="15">
        <v>262565.09999999998</v>
      </c>
      <c r="G30" s="15">
        <v>268316.09999999998</v>
      </c>
      <c r="H30" s="15">
        <v>267464.09999999998</v>
      </c>
      <c r="I30" s="15">
        <v>263772.09999999998</v>
      </c>
      <c r="J30" s="15">
        <v>261535.6</v>
      </c>
      <c r="K30" s="15">
        <v>267357.59999999998</v>
      </c>
      <c r="L30" s="15">
        <v>270197.59999999998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idden="1" x14ac:dyDescent="0.25">
      <c r="A31" s="24" t="s">
        <v>59</v>
      </c>
      <c r="B31" s="24" t="s">
        <v>60</v>
      </c>
      <c r="C31" s="15">
        <v>435692</v>
      </c>
      <c r="D31" s="15"/>
      <c r="E31" s="15">
        <v>33570.25</v>
      </c>
      <c r="F31" s="15">
        <v>34083.72</v>
      </c>
      <c r="G31" s="15">
        <v>35015.22</v>
      </c>
      <c r="H31" s="15">
        <v>34877.22</v>
      </c>
      <c r="I31" s="15">
        <v>34509.22</v>
      </c>
      <c r="J31" s="15">
        <v>34146.97</v>
      </c>
      <c r="K31" s="15">
        <v>34962.639999999999</v>
      </c>
      <c r="L31" s="15">
        <v>36933.410000000003</v>
      </c>
    </row>
    <row r="32" spans="1:28" s="6" customFormat="1" ht="15" customHeight="1" x14ac:dyDescent="0.25">
      <c r="A32" s="7">
        <v>2.2000000000000002</v>
      </c>
      <c r="B32" s="8" t="s">
        <v>61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28" ht="15" customHeight="1" x14ac:dyDescent="0.25">
      <c r="A33" s="9" t="s">
        <v>62</v>
      </c>
      <c r="B33" s="10" t="s">
        <v>63</v>
      </c>
      <c r="C33" s="11">
        <f>SUM(C34:C40)</f>
        <v>1739799</v>
      </c>
      <c r="D33" s="11"/>
      <c r="E33" s="11">
        <f t="shared" ref="E33:J33" si="3">SUM(E34:E40)</f>
        <v>86257.63</v>
      </c>
      <c r="F33" s="11">
        <f t="shared" si="3"/>
        <v>73067.58</v>
      </c>
      <c r="G33" s="11">
        <f t="shared" si="3"/>
        <v>136792.54</v>
      </c>
      <c r="H33" s="11">
        <f t="shared" si="3"/>
        <v>103590.6</v>
      </c>
      <c r="I33" s="11">
        <f t="shared" si="3"/>
        <v>142222.33000000002</v>
      </c>
      <c r="J33" s="11">
        <f t="shared" si="3"/>
        <v>106671.29000000001</v>
      </c>
      <c r="K33" s="11">
        <f>SUM(K34:K41)</f>
        <v>106090.98000000001</v>
      </c>
      <c r="L33" s="11">
        <f>SUM(L35:L41)</f>
        <v>41089.370000000003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 hidden="1" x14ac:dyDescent="0.25">
      <c r="A34" s="10" t="s">
        <v>64</v>
      </c>
      <c r="B34" s="10" t="s">
        <v>65</v>
      </c>
      <c r="C34" s="14">
        <v>240000</v>
      </c>
      <c r="D34" s="15"/>
      <c r="E34" s="15"/>
      <c r="F34" s="15">
        <v>30562.81</v>
      </c>
      <c r="G34" s="15">
        <v>59650.57</v>
      </c>
      <c r="H34" s="15">
        <v>28917.49</v>
      </c>
      <c r="I34" s="15">
        <v>28737.41</v>
      </c>
      <c r="J34" s="15">
        <v>29934.63</v>
      </c>
      <c r="K34" s="15">
        <v>29021.040000000001</v>
      </c>
    </row>
    <row r="35" spans="1:28" s="13" customFormat="1" hidden="1" x14ac:dyDescent="0.25">
      <c r="A35" s="10" t="s">
        <v>66</v>
      </c>
      <c r="B35" s="10" t="s">
        <v>67</v>
      </c>
      <c r="C35" s="14">
        <v>780000</v>
      </c>
      <c r="D35" s="15"/>
      <c r="E35" s="15">
        <v>47258.28</v>
      </c>
      <c r="F35" s="15">
        <v>35553.11</v>
      </c>
      <c r="G35" s="15">
        <v>35402.629999999997</v>
      </c>
      <c r="H35" s="15">
        <v>36165.72</v>
      </c>
      <c r="I35" s="15">
        <v>35478.519999999997</v>
      </c>
      <c r="J35" s="15">
        <v>32989.339999999997</v>
      </c>
      <c r="K35" s="15">
        <v>32111.62</v>
      </c>
      <c r="L35" s="15">
        <v>33199.19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s="25" customFormat="1" hidden="1" x14ac:dyDescent="0.25">
      <c r="A36" s="10" t="s">
        <v>68</v>
      </c>
      <c r="B36" s="10" t="s">
        <v>69</v>
      </c>
      <c r="C36" s="14">
        <v>4419</v>
      </c>
      <c r="D36" s="15"/>
      <c r="E36" s="15"/>
      <c r="F36" s="15"/>
      <c r="G36" s="15"/>
      <c r="H36" s="15"/>
      <c r="I36" s="15"/>
      <c r="J36" s="15"/>
      <c r="K36" s="15"/>
      <c r="L36" s="15"/>
    </row>
    <row r="37" spans="1:28" s="13" customFormat="1" hidden="1" x14ac:dyDescent="0.25">
      <c r="A37" s="10" t="s">
        <v>70</v>
      </c>
      <c r="B37" s="10" t="s">
        <v>71</v>
      </c>
      <c r="C37" s="14">
        <v>103980</v>
      </c>
      <c r="D37" s="15"/>
      <c r="E37" s="15">
        <v>6951.66</v>
      </c>
      <c r="F37" s="15">
        <v>6951.66</v>
      </c>
      <c r="G37" s="15">
        <v>6951.66</v>
      </c>
      <c r="H37" s="15">
        <v>6887.46</v>
      </c>
      <c r="I37" s="15">
        <v>6887.82</v>
      </c>
      <c r="J37" s="15">
        <v>6753.5</v>
      </c>
      <c r="K37" s="15">
        <v>6753.5</v>
      </c>
      <c r="L37" s="15">
        <v>6906.18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s="6" customFormat="1" hidden="1" x14ac:dyDescent="0.25">
      <c r="A38" s="10" t="s">
        <v>72</v>
      </c>
      <c r="B38" s="10" t="s">
        <v>73</v>
      </c>
      <c r="C38" s="14">
        <v>600000</v>
      </c>
      <c r="D38" s="15"/>
      <c r="E38" s="15">
        <v>31747.69</v>
      </c>
      <c r="F38" s="15"/>
      <c r="G38" s="15">
        <v>31435.68</v>
      </c>
      <c r="H38" s="15">
        <v>31619.93</v>
      </c>
      <c r="I38" s="15">
        <v>70500.58</v>
      </c>
      <c r="J38" s="15">
        <v>35980.82</v>
      </c>
      <c r="K38" s="15">
        <v>38204.82</v>
      </c>
      <c r="L38" s="1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s="6" customFormat="1" hidden="1" x14ac:dyDescent="0.25">
      <c r="A39" s="10" t="s">
        <v>74</v>
      </c>
      <c r="B39" s="10" t="s">
        <v>75</v>
      </c>
      <c r="C39" s="14">
        <v>4800</v>
      </c>
      <c r="D39" s="15"/>
      <c r="E39" s="15">
        <v>300</v>
      </c>
      <c r="F39" s="15"/>
      <c r="G39" s="15">
        <v>600</v>
      </c>
      <c r="H39" s="15"/>
      <c r="I39" s="15"/>
      <c r="J39" s="15"/>
      <c r="K39" s="15"/>
      <c r="L39" s="15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idden="1" x14ac:dyDescent="0.25">
      <c r="A40" s="10" t="s">
        <v>76</v>
      </c>
      <c r="B40" s="10" t="s">
        <v>77</v>
      </c>
      <c r="C40" s="14">
        <v>6600</v>
      </c>
      <c r="D40" s="15"/>
      <c r="E40" s="15"/>
      <c r="F40" s="15"/>
      <c r="G40" s="15">
        <v>2752</v>
      </c>
      <c r="H40" s="15"/>
      <c r="I40" s="15">
        <v>618</v>
      </c>
      <c r="J40" s="15">
        <v>1013</v>
      </c>
      <c r="K40" s="15">
        <v>0</v>
      </c>
      <c r="L40" s="15">
        <v>984</v>
      </c>
    </row>
    <row r="41" spans="1:28" ht="15" customHeight="1" x14ac:dyDescent="0.25">
      <c r="A41" s="9" t="s">
        <v>78</v>
      </c>
      <c r="B41" s="10" t="s">
        <v>79</v>
      </c>
      <c r="C41" s="21">
        <v>0</v>
      </c>
      <c r="D41" s="21"/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28" ht="15" customHeight="1" x14ac:dyDescent="0.25">
      <c r="A42" s="9" t="s">
        <v>80</v>
      </c>
      <c r="B42" s="10" t="s">
        <v>81</v>
      </c>
      <c r="C42" s="11">
        <f>+C43</f>
        <v>300000</v>
      </c>
      <c r="D42" s="21"/>
      <c r="E42" s="21">
        <v>0</v>
      </c>
      <c r="F42" s="11">
        <f t="shared" ref="F42:L42" si="4">+F43</f>
        <v>17920</v>
      </c>
      <c r="G42" s="11">
        <f t="shared" si="4"/>
        <v>66780</v>
      </c>
      <c r="H42" s="21">
        <f t="shared" si="4"/>
        <v>0</v>
      </c>
      <c r="I42" s="21">
        <f t="shared" si="4"/>
        <v>18740</v>
      </c>
      <c r="J42" s="21">
        <f t="shared" si="4"/>
        <v>44390</v>
      </c>
      <c r="K42" s="21">
        <f t="shared" si="4"/>
        <v>5630</v>
      </c>
      <c r="L42" s="21">
        <f t="shared" si="4"/>
        <v>5750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</row>
    <row r="43" spans="1:28" hidden="1" x14ac:dyDescent="0.25">
      <c r="A43" s="10" t="s">
        <v>82</v>
      </c>
      <c r="B43" s="10" t="s">
        <v>83</v>
      </c>
      <c r="C43" s="14">
        <v>300000</v>
      </c>
      <c r="D43" s="21"/>
      <c r="E43" s="15"/>
      <c r="F43" s="15">
        <v>17920</v>
      </c>
      <c r="G43" s="15">
        <v>66780</v>
      </c>
      <c r="H43" s="21">
        <v>0</v>
      </c>
      <c r="I43" s="15">
        <v>18740</v>
      </c>
      <c r="J43" s="15">
        <v>44390</v>
      </c>
      <c r="K43" s="15">
        <v>5630</v>
      </c>
      <c r="L43" s="15">
        <v>5750</v>
      </c>
    </row>
    <row r="44" spans="1:28" x14ac:dyDescent="0.25">
      <c r="A44" s="9" t="s">
        <v>84</v>
      </c>
      <c r="B44" s="10" t="s">
        <v>85</v>
      </c>
      <c r="C44" s="21">
        <v>0</v>
      </c>
      <c r="D44" s="15"/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</row>
    <row r="45" spans="1:28" ht="15" customHeight="1" x14ac:dyDescent="0.25">
      <c r="A45" s="9" t="s">
        <v>86</v>
      </c>
      <c r="B45" s="10" t="s">
        <v>87</v>
      </c>
      <c r="C45" s="21">
        <v>0</v>
      </c>
      <c r="D45" s="11"/>
      <c r="E45" s="21">
        <v>0</v>
      </c>
      <c r="F45" s="21">
        <v>0</v>
      </c>
      <c r="G45" s="21">
        <v>0</v>
      </c>
      <c r="H45" s="21">
        <v>0</v>
      </c>
      <c r="I45" s="21">
        <v>11925.38</v>
      </c>
      <c r="J45" s="21">
        <v>0</v>
      </c>
      <c r="K45" s="21">
        <v>0</v>
      </c>
      <c r="L45" s="21">
        <v>0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spans="1:28" ht="15" customHeight="1" x14ac:dyDescent="0.25">
      <c r="A46" s="9" t="s">
        <v>88</v>
      </c>
      <c r="B46" s="10" t="s">
        <v>89</v>
      </c>
      <c r="C46" s="21">
        <v>0</v>
      </c>
      <c r="D46" s="15"/>
      <c r="E46" s="21">
        <v>0</v>
      </c>
      <c r="F46" s="11">
        <f t="shared" ref="F46:L46" si="5">+F47</f>
        <v>19080</v>
      </c>
      <c r="G46" s="11">
        <f t="shared" si="5"/>
        <v>38160</v>
      </c>
      <c r="H46" s="11">
        <f t="shared" si="5"/>
        <v>19080</v>
      </c>
      <c r="I46" s="11">
        <f t="shared" si="5"/>
        <v>19080</v>
      </c>
      <c r="J46" s="11">
        <f t="shared" si="5"/>
        <v>19080</v>
      </c>
      <c r="K46" s="11">
        <f t="shared" si="5"/>
        <v>19080</v>
      </c>
      <c r="L46" s="11">
        <f t="shared" si="5"/>
        <v>19080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28" ht="12.75" hidden="1" customHeight="1" x14ac:dyDescent="0.25">
      <c r="A47" s="10" t="s">
        <v>90</v>
      </c>
      <c r="B47" s="10" t="s">
        <v>91</v>
      </c>
      <c r="C47" s="14"/>
      <c r="D47" s="15"/>
      <c r="E47" s="21">
        <v>0</v>
      </c>
      <c r="F47" s="15">
        <v>19080</v>
      </c>
      <c r="G47" s="15">
        <v>38160</v>
      </c>
      <c r="H47" s="15">
        <v>19080</v>
      </c>
      <c r="I47" s="15">
        <v>19080</v>
      </c>
      <c r="J47" s="15">
        <v>19080</v>
      </c>
      <c r="K47" s="15">
        <v>19080</v>
      </c>
      <c r="L47" s="15">
        <v>19080</v>
      </c>
    </row>
    <row r="48" spans="1:28" ht="27.6" x14ac:dyDescent="0.25">
      <c r="A48" s="9" t="s">
        <v>92</v>
      </c>
      <c r="B48" s="26" t="s">
        <v>93</v>
      </c>
      <c r="C48" s="11">
        <f>SUM(C49:C50)</f>
        <v>412000</v>
      </c>
      <c r="D48" s="11"/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11">
        <f>SUM(J49:J50)</f>
        <v>58385.31</v>
      </c>
      <c r="K48" s="21">
        <f>SUM(K49:K50)</f>
        <v>0</v>
      </c>
      <c r="L48" s="21">
        <f>SUM(L49:L50)</f>
        <v>0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</row>
    <row r="49" spans="1:28" hidden="1" x14ac:dyDescent="0.25">
      <c r="A49" s="10" t="s">
        <v>94</v>
      </c>
      <c r="B49" s="10" t="s">
        <v>95</v>
      </c>
      <c r="C49" s="14">
        <v>12000</v>
      </c>
      <c r="D49" s="15"/>
      <c r="E49" s="15"/>
      <c r="F49" s="15"/>
      <c r="G49" s="15"/>
      <c r="H49" s="15"/>
      <c r="I49" s="15"/>
      <c r="J49" s="15"/>
      <c r="K49" s="15"/>
      <c r="L49" s="15"/>
    </row>
    <row r="50" spans="1:28" hidden="1" x14ac:dyDescent="0.25">
      <c r="A50" s="10" t="s">
        <v>96</v>
      </c>
      <c r="B50" s="10" t="s">
        <v>97</v>
      </c>
      <c r="C50" s="14">
        <v>400000</v>
      </c>
      <c r="D50" s="14"/>
      <c r="E50" s="15"/>
      <c r="F50" s="15"/>
      <c r="G50" s="15"/>
      <c r="H50" s="15"/>
      <c r="I50" s="15"/>
      <c r="J50" s="15">
        <v>58385.31</v>
      </c>
      <c r="K50" s="15"/>
      <c r="L50" s="15"/>
    </row>
    <row r="51" spans="1:28" ht="15" customHeight="1" x14ac:dyDescent="0.25">
      <c r="A51" s="9" t="s">
        <v>98</v>
      </c>
      <c r="B51" s="10" t="s">
        <v>99</v>
      </c>
      <c r="C51" s="11">
        <f>+C52</f>
        <v>24000</v>
      </c>
      <c r="D51" s="11"/>
      <c r="E51" s="21">
        <v>0</v>
      </c>
      <c r="F51" s="21">
        <v>0</v>
      </c>
      <c r="G51" s="21">
        <v>0</v>
      </c>
      <c r="H51" s="21">
        <v>0</v>
      </c>
      <c r="I51" s="21">
        <f>SUM(I52:I53)</f>
        <v>98795.5</v>
      </c>
      <c r="J51" s="21">
        <f>SUM(J52:J53)</f>
        <v>0</v>
      </c>
      <c r="K51" s="21">
        <f>SUM(K52:K53)</f>
        <v>177000</v>
      </c>
      <c r="L51" s="21">
        <f>SUM(L52:L53)</f>
        <v>0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</row>
    <row r="52" spans="1:28" hidden="1" x14ac:dyDescent="0.25">
      <c r="A52" s="24" t="s">
        <v>100</v>
      </c>
      <c r="B52" s="24" t="s">
        <v>101</v>
      </c>
      <c r="C52" s="15">
        <v>24000</v>
      </c>
      <c r="D52" s="15"/>
      <c r="E52" s="15"/>
      <c r="F52" s="15"/>
      <c r="G52" s="15"/>
      <c r="H52" s="15"/>
      <c r="I52" s="15"/>
      <c r="J52" s="15"/>
      <c r="K52" s="15"/>
      <c r="L52" s="15"/>
    </row>
    <row r="53" spans="1:28" hidden="1" x14ac:dyDescent="0.25">
      <c r="A53" s="24" t="s">
        <v>102</v>
      </c>
      <c r="B53" s="24" t="s">
        <v>103</v>
      </c>
      <c r="C53" s="15"/>
      <c r="D53" s="15"/>
      <c r="E53" s="15"/>
      <c r="F53" s="15"/>
      <c r="G53" s="15"/>
      <c r="H53" s="15"/>
      <c r="I53" s="15">
        <v>98795.5</v>
      </c>
      <c r="J53" s="15"/>
      <c r="K53" s="15">
        <v>177000</v>
      </c>
      <c r="L53" s="15"/>
    </row>
    <row r="54" spans="1:28" ht="15" customHeight="1" x14ac:dyDescent="0.25">
      <c r="A54" s="9" t="s">
        <v>104</v>
      </c>
      <c r="B54" s="10" t="s">
        <v>105</v>
      </c>
      <c r="C54" s="21">
        <v>0</v>
      </c>
      <c r="D54" s="11"/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</row>
    <row r="55" spans="1:28" s="6" customFormat="1" ht="15" customHeight="1" x14ac:dyDescent="0.25">
      <c r="A55" s="7">
        <v>2.2999999999999998</v>
      </c>
      <c r="B55" s="8" t="s">
        <v>106</v>
      </c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28" ht="15" customHeight="1" x14ac:dyDescent="0.25">
      <c r="A56" s="9" t="s">
        <v>107</v>
      </c>
      <c r="B56" s="10" t="s">
        <v>108</v>
      </c>
      <c r="C56" s="11">
        <f>+C57</f>
        <v>1700000</v>
      </c>
      <c r="D56" s="11"/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f>+J57</f>
        <v>112784.4</v>
      </c>
      <c r="K56" s="21">
        <f>+K57</f>
        <v>0</v>
      </c>
      <c r="L56" s="21">
        <f>+L57</f>
        <v>0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</row>
    <row r="57" spans="1:28" hidden="1" x14ac:dyDescent="0.25">
      <c r="A57" s="10" t="s">
        <v>109</v>
      </c>
      <c r="B57" s="10" t="s">
        <v>110</v>
      </c>
      <c r="C57" s="14">
        <v>1700000</v>
      </c>
      <c r="D57" s="14"/>
      <c r="E57" s="15"/>
      <c r="F57" s="15"/>
      <c r="G57" s="21">
        <v>0</v>
      </c>
      <c r="H57" s="21"/>
      <c r="I57" s="21"/>
      <c r="J57" s="14">
        <v>112784.4</v>
      </c>
      <c r="K57" s="14">
        <v>0</v>
      </c>
      <c r="L57" s="14"/>
    </row>
    <row r="58" spans="1:28" ht="15" customHeight="1" x14ac:dyDescent="0.25">
      <c r="A58" s="9" t="s">
        <v>111</v>
      </c>
      <c r="B58" s="10" t="s">
        <v>112</v>
      </c>
      <c r="C58" s="11">
        <f>SUM(C59:C62)</f>
        <v>544000</v>
      </c>
      <c r="D58" s="11"/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f>SUM(K59:K62)</f>
        <v>15930</v>
      </c>
      <c r="L58" s="21">
        <f>SUM(L59:L62)</f>
        <v>0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</row>
    <row r="59" spans="1:28" hidden="1" x14ac:dyDescent="0.25">
      <c r="A59" s="10" t="s">
        <v>113</v>
      </c>
      <c r="B59" s="10" t="s">
        <v>248</v>
      </c>
      <c r="C59" s="14">
        <v>82000</v>
      </c>
      <c r="D59" s="14"/>
      <c r="E59" s="15"/>
      <c r="F59" s="15"/>
      <c r="G59" s="21">
        <v>0</v>
      </c>
      <c r="H59" s="21"/>
      <c r="I59" s="21"/>
      <c r="J59" s="21"/>
      <c r="K59" s="21"/>
      <c r="L59" s="21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s="27" customFormat="1" hidden="1" x14ac:dyDescent="0.25">
      <c r="A60" s="10" t="s">
        <v>114</v>
      </c>
      <c r="B60" s="10" t="s">
        <v>249</v>
      </c>
      <c r="C60" s="14">
        <v>82000</v>
      </c>
      <c r="D60" s="14"/>
      <c r="E60" s="15"/>
      <c r="F60" s="15"/>
      <c r="G60" s="21">
        <v>0</v>
      </c>
      <c r="H60" s="21"/>
      <c r="I60" s="21"/>
      <c r="J60" s="21"/>
      <c r="K60" s="21">
        <v>15930</v>
      </c>
      <c r="L60" s="21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s="27" customFormat="1" hidden="1" x14ac:dyDescent="0.25">
      <c r="A61" s="10" t="s">
        <v>115</v>
      </c>
      <c r="B61" s="10" t="s">
        <v>250</v>
      </c>
      <c r="C61" s="14">
        <v>272000</v>
      </c>
      <c r="D61" s="14"/>
      <c r="E61" s="15"/>
      <c r="F61" s="15"/>
      <c r="G61" s="21">
        <v>0</v>
      </c>
      <c r="H61" s="21"/>
      <c r="I61" s="21"/>
      <c r="J61" s="21"/>
      <c r="K61" s="21"/>
      <c r="L61" s="21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s="27" customFormat="1" hidden="1" x14ac:dyDescent="0.25">
      <c r="A62" s="10" t="s">
        <v>116</v>
      </c>
      <c r="B62" s="10" t="s">
        <v>251</v>
      </c>
      <c r="C62" s="14">
        <v>108000</v>
      </c>
      <c r="D62" s="14"/>
      <c r="E62" s="15"/>
      <c r="F62" s="15"/>
      <c r="G62" s="21">
        <v>0</v>
      </c>
      <c r="H62" s="21"/>
      <c r="I62" s="21"/>
      <c r="J62" s="21"/>
      <c r="K62" s="21"/>
      <c r="L62" s="21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15" customHeight="1" x14ac:dyDescent="0.25">
      <c r="A63" s="9" t="s">
        <v>117</v>
      </c>
      <c r="B63" s="10" t="s">
        <v>118</v>
      </c>
      <c r="C63" s="11">
        <f>SUM(C64:C66)</f>
        <v>108000</v>
      </c>
      <c r="D63" s="11"/>
      <c r="E63" s="21">
        <v>0</v>
      </c>
      <c r="F63" s="21">
        <v>0</v>
      </c>
      <c r="G63" s="21">
        <v>0</v>
      </c>
      <c r="H63" s="11">
        <f>SUM(H64:H66)</f>
        <v>14235.92</v>
      </c>
      <c r="I63" s="21">
        <v>0</v>
      </c>
      <c r="J63" s="21">
        <v>0</v>
      </c>
      <c r="K63" s="21">
        <v>0</v>
      </c>
      <c r="L63" s="21">
        <v>0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</row>
    <row r="64" spans="1:28" hidden="1" x14ac:dyDescent="0.25">
      <c r="A64" s="10" t="s">
        <v>119</v>
      </c>
      <c r="B64" s="10" t="s">
        <v>252</v>
      </c>
      <c r="C64" s="14">
        <v>60000</v>
      </c>
      <c r="D64" s="14"/>
      <c r="E64" s="15"/>
      <c r="F64" s="15"/>
      <c r="G64" s="21">
        <v>0</v>
      </c>
      <c r="H64" s="21">
        <v>14235.92</v>
      </c>
      <c r="I64" s="21"/>
      <c r="J64" s="21"/>
      <c r="K64" s="21"/>
      <c r="L64" s="21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s="27" customFormat="1" hidden="1" x14ac:dyDescent="0.25">
      <c r="A65" s="10" t="s">
        <v>120</v>
      </c>
      <c r="B65" s="10" t="s">
        <v>253</v>
      </c>
      <c r="C65" s="14">
        <v>24000</v>
      </c>
      <c r="D65" s="14"/>
      <c r="E65" s="15"/>
      <c r="F65" s="15"/>
      <c r="G65" s="21">
        <v>0</v>
      </c>
      <c r="H65" s="21"/>
      <c r="I65" s="21"/>
      <c r="J65" s="21"/>
      <c r="K65" s="21"/>
      <c r="L65" s="21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s="27" customFormat="1" hidden="1" x14ac:dyDescent="0.25">
      <c r="A66" s="10" t="s">
        <v>121</v>
      </c>
      <c r="B66" s="10" t="s">
        <v>254</v>
      </c>
      <c r="C66" s="14">
        <v>24000</v>
      </c>
      <c r="D66" s="14"/>
      <c r="E66" s="15"/>
      <c r="F66" s="15"/>
      <c r="G66" s="21">
        <v>0</v>
      </c>
      <c r="H66" s="21"/>
      <c r="I66" s="21"/>
      <c r="J66" s="21"/>
      <c r="K66" s="21"/>
      <c r="L66" s="21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5" customHeight="1" x14ac:dyDescent="0.25">
      <c r="A67" s="9" t="s">
        <v>122</v>
      </c>
      <c r="B67" s="10" t="s">
        <v>123</v>
      </c>
      <c r="C67" s="21">
        <v>0</v>
      </c>
      <c r="D67" s="11"/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</row>
    <row r="68" spans="1:28" ht="15" customHeight="1" x14ac:dyDescent="0.25">
      <c r="A68" s="9" t="s">
        <v>124</v>
      </c>
      <c r="B68" s="10" t="s">
        <v>125</v>
      </c>
      <c r="C68" s="11">
        <f>SUM(C69:C69)</f>
        <v>120000</v>
      </c>
      <c r="D68" s="11"/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 spans="1:28" hidden="1" x14ac:dyDescent="0.25">
      <c r="A69" s="10" t="s">
        <v>126</v>
      </c>
      <c r="B69" s="10" t="s">
        <v>255</v>
      </c>
      <c r="C69" s="14">
        <v>120000</v>
      </c>
      <c r="D69" s="14"/>
      <c r="E69" s="15"/>
      <c r="F69" s="15"/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5" customHeight="1" x14ac:dyDescent="0.25">
      <c r="A70" s="9" t="s">
        <v>127</v>
      </c>
      <c r="B70" s="10" t="s">
        <v>128</v>
      </c>
      <c r="C70" s="21">
        <v>0</v>
      </c>
      <c r="D70" s="11"/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</row>
    <row r="71" spans="1:28" ht="15" customHeight="1" x14ac:dyDescent="0.25">
      <c r="A71" s="9" t="s">
        <v>129</v>
      </c>
      <c r="B71" s="10" t="s">
        <v>130</v>
      </c>
      <c r="C71" s="11">
        <f>SUM(C72:C73)</f>
        <v>3510000</v>
      </c>
      <c r="D71" s="11"/>
      <c r="E71" s="21">
        <v>0</v>
      </c>
      <c r="F71" s="11">
        <f t="shared" ref="F71:L71" si="6">SUM(F72:F73)</f>
        <v>585000</v>
      </c>
      <c r="G71" s="11">
        <f t="shared" si="6"/>
        <v>292500</v>
      </c>
      <c r="H71" s="21">
        <f t="shared" si="6"/>
        <v>0</v>
      </c>
      <c r="I71" s="21">
        <f t="shared" si="6"/>
        <v>585000</v>
      </c>
      <c r="J71" s="21">
        <f t="shared" si="6"/>
        <v>292500</v>
      </c>
      <c r="K71" s="21">
        <f t="shared" si="6"/>
        <v>0</v>
      </c>
      <c r="L71" s="21">
        <f t="shared" si="6"/>
        <v>292500</v>
      </c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 spans="1:28" hidden="1" x14ac:dyDescent="0.25">
      <c r="A72" s="10" t="s">
        <v>131</v>
      </c>
      <c r="B72" s="10" t="s">
        <v>132</v>
      </c>
      <c r="C72" s="14">
        <v>3210000</v>
      </c>
      <c r="D72" s="14"/>
      <c r="E72" s="15"/>
      <c r="F72" s="15">
        <v>535000</v>
      </c>
      <c r="G72" s="15">
        <v>267500</v>
      </c>
      <c r="H72" s="15"/>
      <c r="I72" s="15">
        <f>267500*2</f>
        <v>535000</v>
      </c>
      <c r="J72" s="15">
        <v>267500</v>
      </c>
      <c r="K72" s="15">
        <v>0</v>
      </c>
      <c r="L72" s="15">
        <v>267500</v>
      </c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s="27" customFormat="1" hidden="1" x14ac:dyDescent="0.25">
      <c r="A73" s="10" t="s">
        <v>133</v>
      </c>
      <c r="B73" s="10" t="s">
        <v>134</v>
      </c>
      <c r="C73" s="14">
        <v>300000</v>
      </c>
      <c r="D73" s="14"/>
      <c r="E73" s="15"/>
      <c r="F73" s="15">
        <v>50000</v>
      </c>
      <c r="G73" s="15">
        <v>25000</v>
      </c>
      <c r="H73" s="15"/>
      <c r="I73" s="15">
        <f>25000*2</f>
        <v>50000</v>
      </c>
      <c r="J73" s="15">
        <v>25000</v>
      </c>
      <c r="K73" s="15">
        <v>0</v>
      </c>
      <c r="L73" s="15">
        <v>25000</v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27.6" x14ac:dyDescent="0.25">
      <c r="A74" s="9" t="s">
        <v>135</v>
      </c>
      <c r="B74" s="26" t="s">
        <v>136</v>
      </c>
      <c r="C74" s="21">
        <v>0</v>
      </c>
      <c r="D74" s="11"/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</row>
    <row r="75" spans="1:28" ht="15" customHeight="1" x14ac:dyDescent="0.25">
      <c r="A75" s="9" t="s">
        <v>137</v>
      </c>
      <c r="B75" s="10" t="s">
        <v>138</v>
      </c>
      <c r="C75" s="11">
        <f>SUM(C76:C80)</f>
        <v>853886</v>
      </c>
      <c r="D75" s="11"/>
      <c r="E75" s="21">
        <v>0</v>
      </c>
      <c r="F75" s="21">
        <v>0</v>
      </c>
      <c r="G75" s="21">
        <v>0</v>
      </c>
      <c r="H75" s="11">
        <f>SUM(H76:H80)</f>
        <v>119633.98</v>
      </c>
      <c r="I75" s="11">
        <f>SUM(I76:I80)</f>
        <v>13540.5</v>
      </c>
      <c r="J75" s="21">
        <f>SUM(J76:J80)</f>
        <v>0</v>
      </c>
      <c r="K75" s="21">
        <f>SUM(K76:K80)</f>
        <v>0</v>
      </c>
      <c r="L75" s="21">
        <f>SUM(L76:L80)</f>
        <v>0</v>
      </c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</row>
    <row r="76" spans="1:28" hidden="1" x14ac:dyDescent="0.25">
      <c r="A76" s="10" t="s">
        <v>139</v>
      </c>
      <c r="B76" s="10" t="s">
        <v>256</v>
      </c>
      <c r="C76" s="14">
        <v>40000</v>
      </c>
      <c r="D76" s="14"/>
      <c r="E76" s="15"/>
      <c r="F76" s="15"/>
      <c r="G76" s="15"/>
      <c r="H76" s="15">
        <v>23322.94</v>
      </c>
      <c r="I76" s="15"/>
      <c r="J76" s="15"/>
      <c r="K76" s="15"/>
      <c r="L76" s="15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s="27" customFormat="1" hidden="1" x14ac:dyDescent="0.25">
      <c r="A77" s="10" t="s">
        <v>140</v>
      </c>
      <c r="B77" s="10" t="s">
        <v>257</v>
      </c>
      <c r="C77" s="14">
        <v>24000</v>
      </c>
      <c r="D77" s="14"/>
      <c r="E77" s="15"/>
      <c r="F77" s="15"/>
      <c r="G77" s="15"/>
      <c r="H77" s="15">
        <v>96311.039999999994</v>
      </c>
      <c r="I77" s="15">
        <v>13540.5</v>
      </c>
      <c r="J77" s="15"/>
      <c r="K77" s="15"/>
      <c r="L77" s="15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s="27" customFormat="1" hidden="1" x14ac:dyDescent="0.25">
      <c r="A78" s="10" t="s">
        <v>141</v>
      </c>
      <c r="B78" s="10" t="s">
        <v>258</v>
      </c>
      <c r="C78" s="14">
        <v>40000</v>
      </c>
      <c r="D78" s="14"/>
      <c r="E78" s="15"/>
      <c r="F78" s="15"/>
      <c r="G78" s="15"/>
      <c r="H78" s="15"/>
      <c r="I78" s="15"/>
      <c r="J78" s="15"/>
      <c r="K78" s="15"/>
      <c r="L78" s="15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s="27" customFormat="1" hidden="1" x14ac:dyDescent="0.25">
      <c r="A79" s="10" t="s">
        <v>142</v>
      </c>
      <c r="B79" s="10" t="s">
        <v>259</v>
      </c>
      <c r="C79" s="14">
        <v>20000</v>
      </c>
      <c r="D79" s="14"/>
      <c r="E79" s="15"/>
      <c r="F79" s="15"/>
      <c r="G79" s="15"/>
      <c r="H79" s="15"/>
      <c r="I79" s="15"/>
      <c r="J79" s="15"/>
      <c r="K79" s="15"/>
      <c r="L79" s="15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s="27" customFormat="1" hidden="1" x14ac:dyDescent="0.25">
      <c r="A80" s="10" t="s">
        <v>143</v>
      </c>
      <c r="B80" s="10" t="s">
        <v>260</v>
      </c>
      <c r="C80" s="14">
        <v>729886</v>
      </c>
      <c r="D80" s="14"/>
      <c r="E80" s="15"/>
      <c r="F80" s="15"/>
      <c r="G80" s="15"/>
      <c r="H80" s="15"/>
      <c r="I80" s="15"/>
      <c r="J80" s="15"/>
      <c r="K80" s="15"/>
      <c r="L80" s="15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s="6" customFormat="1" ht="15" customHeight="1" x14ac:dyDescent="0.25">
      <c r="A81" s="7">
        <v>2.4</v>
      </c>
      <c r="B81" s="8" t="s">
        <v>144</v>
      </c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28" ht="15" customHeight="1" x14ac:dyDescent="0.25">
      <c r="A82" s="9" t="s">
        <v>145</v>
      </c>
      <c r="B82" s="10" t="s">
        <v>146</v>
      </c>
      <c r="C82" s="21">
        <v>0</v>
      </c>
      <c r="D82" s="11"/>
      <c r="E82" s="21">
        <v>0</v>
      </c>
      <c r="F82" s="21">
        <v>0</v>
      </c>
      <c r="G82" s="21">
        <v>0</v>
      </c>
      <c r="H82" s="21">
        <v>0</v>
      </c>
      <c r="I82" s="21">
        <f>+I83</f>
        <v>70000</v>
      </c>
      <c r="J82" s="21">
        <f>+J83</f>
        <v>0</v>
      </c>
      <c r="K82" s="21">
        <f>+K83</f>
        <v>50000</v>
      </c>
      <c r="L82" s="21">
        <f>+L83</f>
        <v>0</v>
      </c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</row>
    <row r="83" spans="1:28" s="27" customFormat="1" hidden="1" x14ac:dyDescent="0.25">
      <c r="A83" s="10" t="s">
        <v>147</v>
      </c>
      <c r="B83" s="10" t="s">
        <v>261</v>
      </c>
      <c r="C83" s="14"/>
      <c r="D83" s="14"/>
      <c r="E83" s="15"/>
      <c r="F83" s="15"/>
      <c r="G83" s="15"/>
      <c r="H83" s="15"/>
      <c r="I83" s="15">
        <v>70000</v>
      </c>
      <c r="J83" s="15"/>
      <c r="K83" s="15">
        <v>50000</v>
      </c>
      <c r="L83" s="15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5" customHeight="1" x14ac:dyDescent="0.25">
      <c r="A84" s="9" t="s">
        <v>148</v>
      </c>
      <c r="B84" s="10" t="s">
        <v>149</v>
      </c>
      <c r="C84" s="21">
        <v>0</v>
      </c>
      <c r="D84" s="11"/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</row>
    <row r="85" spans="1:28" ht="15" customHeight="1" x14ac:dyDescent="0.25">
      <c r="A85" s="9" t="s">
        <v>150</v>
      </c>
      <c r="B85" s="10" t="s">
        <v>151</v>
      </c>
      <c r="C85" s="21">
        <v>0</v>
      </c>
      <c r="D85" s="11"/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</row>
    <row r="86" spans="1:28" ht="15" customHeight="1" x14ac:dyDescent="0.25">
      <c r="A86" s="9" t="s">
        <v>152</v>
      </c>
      <c r="B86" s="10" t="s">
        <v>153</v>
      </c>
      <c r="C86" s="21">
        <v>0</v>
      </c>
      <c r="D86" s="11"/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</row>
    <row r="87" spans="1:28" ht="15" customHeight="1" x14ac:dyDescent="0.25">
      <c r="A87" s="9" t="s">
        <v>154</v>
      </c>
      <c r="B87" s="10" t="s">
        <v>155</v>
      </c>
      <c r="C87" s="21">
        <v>0</v>
      </c>
      <c r="D87" s="11"/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</row>
    <row r="88" spans="1:28" ht="15" customHeight="1" x14ac:dyDescent="0.25">
      <c r="A88" s="9" t="s">
        <v>156</v>
      </c>
      <c r="B88" s="1" t="s">
        <v>157</v>
      </c>
      <c r="C88" s="21">
        <v>0</v>
      </c>
      <c r="D88" s="11"/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</row>
    <row r="89" spans="1:28" ht="15" customHeight="1" x14ac:dyDescent="0.25">
      <c r="A89" s="9" t="s">
        <v>158</v>
      </c>
      <c r="B89" s="10" t="s">
        <v>159</v>
      </c>
      <c r="C89" s="21">
        <v>0</v>
      </c>
      <c r="D89" s="11"/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</row>
    <row r="90" spans="1:28" ht="15" customHeight="1" x14ac:dyDescent="0.25">
      <c r="A90" s="9" t="s">
        <v>160</v>
      </c>
      <c r="B90" s="10" t="s">
        <v>161</v>
      </c>
      <c r="C90" s="21">
        <v>0</v>
      </c>
      <c r="D90" s="11"/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</row>
    <row r="91" spans="1:28" s="6" customFormat="1" ht="15" customHeight="1" x14ac:dyDescent="0.25">
      <c r="A91" s="7">
        <v>2.5</v>
      </c>
      <c r="B91" s="8" t="s">
        <v>162</v>
      </c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28" ht="15" customHeight="1" x14ac:dyDescent="0.25">
      <c r="A92" s="9" t="s">
        <v>163</v>
      </c>
      <c r="B92" s="10" t="s">
        <v>164</v>
      </c>
      <c r="C92" s="21">
        <v>0</v>
      </c>
      <c r="D92" s="11"/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</row>
    <row r="93" spans="1:28" ht="15" customHeight="1" x14ac:dyDescent="0.25">
      <c r="A93" s="9" t="s">
        <v>165</v>
      </c>
      <c r="B93" s="10" t="s">
        <v>166</v>
      </c>
      <c r="C93" s="21">
        <v>0</v>
      </c>
      <c r="D93" s="11"/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</row>
    <row r="94" spans="1:28" ht="15" customHeight="1" x14ac:dyDescent="0.25">
      <c r="A94" s="9" t="s">
        <v>167</v>
      </c>
      <c r="B94" s="10" t="s">
        <v>168</v>
      </c>
      <c r="C94" s="21">
        <v>0</v>
      </c>
      <c r="D94" s="11"/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</row>
    <row r="95" spans="1:28" ht="15" customHeight="1" x14ac:dyDescent="0.25">
      <c r="A95" s="9" t="s">
        <v>169</v>
      </c>
      <c r="B95" s="10" t="s">
        <v>170</v>
      </c>
      <c r="C95" s="21">
        <v>0</v>
      </c>
      <c r="D95" s="11"/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</row>
    <row r="96" spans="1:28" ht="15" customHeight="1" x14ac:dyDescent="0.25">
      <c r="A96" s="9" t="s">
        <v>171</v>
      </c>
      <c r="B96" s="10" t="s">
        <v>172</v>
      </c>
      <c r="C96" s="21">
        <v>0</v>
      </c>
      <c r="D96" s="11"/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</row>
    <row r="97" spans="1:28" ht="15" customHeight="1" x14ac:dyDescent="0.25">
      <c r="A97" s="9" t="s">
        <v>173</v>
      </c>
      <c r="B97" s="10" t="s">
        <v>174</v>
      </c>
      <c r="C97" s="21">
        <v>0</v>
      </c>
      <c r="D97" s="11"/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</row>
    <row r="98" spans="1:28" ht="15" customHeight="1" x14ac:dyDescent="0.25">
      <c r="A98" s="9" t="s">
        <v>175</v>
      </c>
      <c r="B98" s="10" t="s">
        <v>161</v>
      </c>
      <c r="C98" s="21">
        <v>0</v>
      </c>
      <c r="D98" s="11"/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</row>
    <row r="99" spans="1:28" s="6" customFormat="1" ht="15" customHeight="1" x14ac:dyDescent="0.25">
      <c r="A99" s="7">
        <v>2.6</v>
      </c>
      <c r="B99" s="8" t="s">
        <v>176</v>
      </c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28" ht="15" customHeight="1" x14ac:dyDescent="0.25">
      <c r="A100" s="9" t="s">
        <v>177</v>
      </c>
      <c r="B100" s="10" t="s">
        <v>178</v>
      </c>
      <c r="C100" s="11">
        <f>SUM(C101:C103)</f>
        <v>340000</v>
      </c>
      <c r="D100" s="11"/>
      <c r="E100" s="21">
        <v>0</v>
      </c>
      <c r="F100" s="21">
        <v>0</v>
      </c>
      <c r="G100" s="21">
        <v>0</v>
      </c>
      <c r="H100" s="11">
        <f>SUM(H101:H103)</f>
        <v>69942.720000000001</v>
      </c>
      <c r="I100" s="11">
        <f>SUM(I101:I103)</f>
        <v>41807.07</v>
      </c>
      <c r="J100" s="21">
        <f>SUM(J101:J103)</f>
        <v>0</v>
      </c>
      <c r="K100" s="21">
        <f>SUM(K101:K103)</f>
        <v>0</v>
      </c>
      <c r="L100" s="21">
        <f>SUM(L101:L103)</f>
        <v>0</v>
      </c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</row>
    <row r="101" spans="1:28" hidden="1" x14ac:dyDescent="0.25">
      <c r="A101" s="24" t="s">
        <v>179</v>
      </c>
      <c r="B101" s="24" t="s">
        <v>262</v>
      </c>
      <c r="C101" s="15">
        <v>150000</v>
      </c>
      <c r="D101" s="15"/>
      <c r="E101" s="21">
        <v>0</v>
      </c>
      <c r="F101" s="15"/>
      <c r="G101" s="15"/>
      <c r="H101" s="15">
        <v>69942.720000000001</v>
      </c>
      <c r="I101" s="15"/>
      <c r="J101" s="15"/>
      <c r="K101" s="15"/>
      <c r="L101" s="15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idden="1" x14ac:dyDescent="0.25">
      <c r="A102" s="24" t="s">
        <v>180</v>
      </c>
      <c r="B102" s="24" t="s">
        <v>263</v>
      </c>
      <c r="C102" s="15">
        <v>150000</v>
      </c>
      <c r="D102" s="15"/>
      <c r="E102" s="21">
        <v>0</v>
      </c>
      <c r="F102" s="15"/>
      <c r="G102" s="15"/>
      <c r="H102" s="15"/>
      <c r="I102" s="15">
        <v>41807.07</v>
      </c>
      <c r="J102" s="15"/>
      <c r="K102" s="15"/>
      <c r="L102" s="15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s="27" customFormat="1" hidden="1" x14ac:dyDescent="0.25">
      <c r="A103" s="24" t="s">
        <v>181</v>
      </c>
      <c r="B103" s="24" t="s">
        <v>264</v>
      </c>
      <c r="C103" s="15">
        <v>40000</v>
      </c>
      <c r="D103" s="15"/>
      <c r="E103" s="21">
        <v>0</v>
      </c>
      <c r="F103" s="15"/>
      <c r="G103" s="15"/>
      <c r="H103" s="15"/>
      <c r="I103" s="15"/>
      <c r="J103" s="15"/>
      <c r="K103" s="15"/>
      <c r="L103" s="15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15" customHeight="1" x14ac:dyDescent="0.25">
      <c r="A104" s="9" t="s">
        <v>182</v>
      </c>
      <c r="B104" s="10" t="s">
        <v>183</v>
      </c>
      <c r="C104" s="21">
        <v>0</v>
      </c>
      <c r="D104" s="11"/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</row>
    <row r="105" spans="1:28" ht="15" customHeight="1" x14ac:dyDescent="0.25">
      <c r="A105" s="9" t="s">
        <v>184</v>
      </c>
      <c r="B105" s="10" t="s">
        <v>185</v>
      </c>
      <c r="C105" s="21">
        <v>0</v>
      </c>
      <c r="D105" s="11"/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</row>
    <row r="106" spans="1:28" ht="15" customHeight="1" x14ac:dyDescent="0.25">
      <c r="A106" s="9" t="s">
        <v>186</v>
      </c>
      <c r="B106" s="10" t="s">
        <v>187</v>
      </c>
      <c r="C106" s="21">
        <v>0</v>
      </c>
      <c r="D106" s="11"/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</row>
    <row r="107" spans="1:28" ht="15" customHeight="1" x14ac:dyDescent="0.25">
      <c r="A107" s="9" t="s">
        <v>188</v>
      </c>
      <c r="B107" s="10" t="s">
        <v>189</v>
      </c>
      <c r="C107" s="21">
        <v>0</v>
      </c>
      <c r="D107" s="11"/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</row>
    <row r="108" spans="1:28" ht="15" customHeight="1" x14ac:dyDescent="0.25">
      <c r="A108" s="9" t="s">
        <v>190</v>
      </c>
      <c r="B108" s="10" t="s">
        <v>191</v>
      </c>
      <c r="C108" s="21">
        <v>0</v>
      </c>
      <c r="D108" s="11"/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</row>
    <row r="109" spans="1:28" ht="15" customHeight="1" x14ac:dyDescent="0.25">
      <c r="A109" s="9" t="s">
        <v>192</v>
      </c>
      <c r="B109" s="10" t="s">
        <v>193</v>
      </c>
      <c r="C109" s="21">
        <v>0</v>
      </c>
      <c r="D109" s="11"/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</row>
    <row r="110" spans="1:28" ht="15" customHeight="1" x14ac:dyDescent="0.25">
      <c r="A110" s="9" t="s">
        <v>194</v>
      </c>
      <c r="B110" s="10" t="s">
        <v>195</v>
      </c>
      <c r="C110" s="21">
        <v>0</v>
      </c>
      <c r="D110" s="11"/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</row>
    <row r="111" spans="1:28" ht="15" customHeight="1" x14ac:dyDescent="0.25">
      <c r="A111" s="9" t="s">
        <v>196</v>
      </c>
      <c r="B111" s="10" t="s">
        <v>197</v>
      </c>
      <c r="C111" s="21">
        <v>0</v>
      </c>
      <c r="D111" s="11"/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</row>
    <row r="112" spans="1:28" s="6" customFormat="1" ht="15" customHeight="1" x14ac:dyDescent="0.25">
      <c r="A112" s="7">
        <v>2.7</v>
      </c>
      <c r="B112" s="8" t="s">
        <v>198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28" ht="15" customHeight="1" x14ac:dyDescent="0.25">
      <c r="A113" s="9" t="s">
        <v>199</v>
      </c>
      <c r="B113" s="10" t="s">
        <v>200</v>
      </c>
      <c r="C113" s="21">
        <v>0</v>
      </c>
      <c r="D113" s="11"/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</row>
    <row r="114" spans="1:28" ht="15" customHeight="1" x14ac:dyDescent="0.25">
      <c r="A114" s="9" t="s">
        <v>201</v>
      </c>
      <c r="B114" s="10" t="s">
        <v>202</v>
      </c>
      <c r="C114" s="21">
        <v>0</v>
      </c>
      <c r="D114" s="11"/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</row>
    <row r="115" spans="1:28" ht="15" customHeight="1" x14ac:dyDescent="0.25">
      <c r="A115" s="9" t="s">
        <v>203</v>
      </c>
      <c r="B115" s="10" t="s">
        <v>204</v>
      </c>
      <c r="C115" s="21">
        <v>0</v>
      </c>
      <c r="D115" s="11"/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</row>
    <row r="116" spans="1:28" ht="27.75" customHeight="1" x14ac:dyDescent="0.25">
      <c r="A116" s="9" t="s">
        <v>205</v>
      </c>
      <c r="B116" s="26" t="s">
        <v>206</v>
      </c>
      <c r="C116" s="21">
        <v>0</v>
      </c>
      <c r="D116" s="11"/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</row>
    <row r="117" spans="1:28" s="6" customFormat="1" ht="15" customHeight="1" x14ac:dyDescent="0.25">
      <c r="A117" s="7">
        <v>2.8</v>
      </c>
      <c r="B117" s="8" t="s">
        <v>207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28" ht="15" customHeight="1" x14ac:dyDescent="0.25">
      <c r="A118" s="9" t="s">
        <v>208</v>
      </c>
      <c r="B118" s="10" t="s">
        <v>209</v>
      </c>
      <c r="C118" s="21">
        <v>0</v>
      </c>
      <c r="D118" s="11"/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 spans="1:28" ht="15" customHeight="1" x14ac:dyDescent="0.25">
      <c r="A119" s="9" t="s">
        <v>210</v>
      </c>
      <c r="B119" s="10" t="s">
        <v>211</v>
      </c>
      <c r="C119" s="21">
        <v>0</v>
      </c>
      <c r="D119" s="11"/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</row>
    <row r="120" spans="1:28" ht="15" customHeight="1" x14ac:dyDescent="0.25">
      <c r="A120" s="9" t="s">
        <v>212</v>
      </c>
      <c r="B120" s="10" t="s">
        <v>213</v>
      </c>
      <c r="C120" s="21">
        <v>0</v>
      </c>
      <c r="D120" s="11"/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</row>
    <row r="121" spans="1:28" ht="15" customHeight="1" x14ac:dyDescent="0.25">
      <c r="A121" s="9" t="s">
        <v>214</v>
      </c>
      <c r="B121" s="26" t="s">
        <v>215</v>
      </c>
      <c r="C121" s="21">
        <v>0</v>
      </c>
      <c r="D121" s="11"/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</row>
    <row r="122" spans="1:28" ht="15" customHeight="1" x14ac:dyDescent="0.25">
      <c r="A122" s="9" t="s">
        <v>216</v>
      </c>
      <c r="B122" s="26" t="s">
        <v>217</v>
      </c>
      <c r="C122" s="21">
        <v>0</v>
      </c>
      <c r="D122" s="11"/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</row>
    <row r="123" spans="1:28" s="6" customFormat="1" ht="15" customHeight="1" x14ac:dyDescent="0.25">
      <c r="A123" s="7">
        <v>2.9</v>
      </c>
      <c r="B123" s="8" t="s">
        <v>218</v>
      </c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1:28" ht="15" customHeight="1" x14ac:dyDescent="0.25">
      <c r="A124" s="9" t="s">
        <v>219</v>
      </c>
      <c r="B124" s="10" t="s">
        <v>220</v>
      </c>
      <c r="C124" s="21">
        <v>0</v>
      </c>
      <c r="D124" s="11"/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</row>
    <row r="125" spans="1:28" ht="15" customHeight="1" x14ac:dyDescent="0.25">
      <c r="A125" s="9" t="s">
        <v>221</v>
      </c>
      <c r="B125" s="10" t="s">
        <v>222</v>
      </c>
      <c r="C125" s="21">
        <v>0</v>
      </c>
      <c r="D125" s="11"/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</row>
    <row r="126" spans="1:28" ht="15" customHeight="1" x14ac:dyDescent="0.25">
      <c r="A126" s="9" t="s">
        <v>223</v>
      </c>
      <c r="B126" s="10" t="s">
        <v>224</v>
      </c>
      <c r="C126" s="21">
        <v>0</v>
      </c>
      <c r="D126" s="11"/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</row>
    <row r="127" spans="1:28" ht="15" customHeight="1" x14ac:dyDescent="0.25">
      <c r="A127" s="9" t="s">
        <v>225</v>
      </c>
      <c r="B127" s="10" t="s">
        <v>226</v>
      </c>
      <c r="C127" s="21">
        <v>0</v>
      </c>
      <c r="D127" s="11"/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</row>
    <row r="128" spans="1:28" ht="18" customHeight="1" x14ac:dyDescent="0.25">
      <c r="A128" s="28"/>
      <c r="B128" s="29" t="s">
        <v>227</v>
      </c>
      <c r="C128" s="12">
        <f>C10+C18+C24+C26+C28+C33+C41+C42+C44+C45+C46+C48+C51+C54+C56+C58+C63+C67+C68+C70+C71+C74+C75+SUM(C82:C90)+SUM(C92:C98)+C100+SUM(C104:C111)+SUM(C113:C116)+SUM(C118:C122)+SUM(C124:C127)</f>
        <v>94739958</v>
      </c>
      <c r="D128" s="12"/>
      <c r="E128" s="12">
        <f>E10+E18+E24+E26+E28+E33+E41+E42+E44+E45+E46+E48+E51+E54+E56+E58+E63+E67+E68+E70+E71+E74+E75+SUM(E82:E90)+SUM(E92:E98)+E100+SUM(E104:E111)+SUM(E113:E116)+SUM(E118:E122)+SUM(E124:E127)</f>
        <v>5325732.43</v>
      </c>
      <c r="F128" s="12">
        <f>F10+F18+F24+F26+F28+F33+F41+F42+F44+F45+F46+F48+F51+F54+F56+F58+F63+F67+F68+F70+F71+F74+F75+SUM(F82:F90)+SUM(F92:F98)+F100+SUM(F104:F111)+SUM(F113:F116)+SUM(F118:F122)+SUM(F124:F127)</f>
        <v>6016041.6799999997</v>
      </c>
      <c r="G128" s="12">
        <f>G10+G18+G24+G26+G28+G33+G41+G42+G44+G45+G46+G48+G51+G54+G56+G58+G63+G67+G68+G70+G71+G74+G75+SUM(G82:G90)+SUM(G92:G98)+G100+SUM(G104:G111)+SUM(G113:G116)+SUM(G118:G122)+SUM(G124:G127)</f>
        <v>5968132.04</v>
      </c>
      <c r="H128" s="12">
        <f>H10+H18+H24+H26+H28+H33+H41+H42+H44+H45+H46+H48+H51+H54+H56+H58+H63+H67+H68+H70+H71+H74+H75+SUM(H82:H90)+SUM(H92:H98)+H100+SUM(H104:H111)+SUM(H113:H116)+SUM(H118:H122)+SUM(H124:H127)</f>
        <v>5772041.9199999999</v>
      </c>
      <c r="I128" s="12">
        <f>I10+I18+I24+I26+I28+I33+I41+I42+I44+I45+I46+I48+I51+I54+I56+I58+I63+I67+I68+I70+I71+I74+I75+SUM(I82)+SUM(I92:I98)+I100+SUM(I104:I111)+SUM(I113:I116)+SUM(I118:I122)+SUM(I124:I127)</f>
        <v>5860840.6800000006</v>
      </c>
      <c r="J128" s="12">
        <f>J10+J18+J24+J26+J28+J33+J41+J42+J44+J45+J46+J48+J51+J54+J56+J58+J63+J67+J68+J70+J71+J74+J75+SUM(J82)+SUM(J92:J98)+J100+SUM(J104:J111)+SUM(J113:J116)+SUM(J118:J122)+SUM(J124:J127)</f>
        <v>6538708.7999999998</v>
      </c>
      <c r="K128" s="12">
        <f>K10+K18+K24+K26+K28+K33+K41+K42+K44+K45+K46+K48+K51+K54+K56+K58+K63+K67+K68+K70+K71+K74+K75+SUM(K82)+SUM(K92:K98)+K100+SUM(K104:K111)+SUM(K113:K116)+SUM(K118:K122)+SUM(K124:K127)</f>
        <v>6437936.7300000004</v>
      </c>
      <c r="L128" s="12">
        <f>L10+L18+L24+L26+L28+L33+L41+L42+L44+L45+L46+L48+L51+L54+L56+L58+L63+L67+L68+L70+L71+L74+L75+SUM(L82)+SUM(L92:L98)+L100+SUM(L104:L111)+SUM(L113:L116)+SUM(L118:L122)+SUM(L124:L127)</f>
        <v>5861784.3300000001</v>
      </c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</row>
    <row r="129" spans="1:28" s="6" customFormat="1" ht="15" customHeight="1" x14ac:dyDescent="0.25">
      <c r="A129" s="7">
        <v>4</v>
      </c>
      <c r="B129" s="8" t="s">
        <v>228</v>
      </c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1:28" ht="15" customHeight="1" x14ac:dyDescent="0.25">
      <c r="A130" s="30">
        <v>4.0999999999999996</v>
      </c>
      <c r="B130" s="10" t="s">
        <v>229</v>
      </c>
      <c r="C130" s="21">
        <v>0</v>
      </c>
      <c r="D130" s="11"/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</row>
    <row r="131" spans="1:28" ht="15" customHeight="1" x14ac:dyDescent="0.25">
      <c r="A131" s="30" t="s">
        <v>230</v>
      </c>
      <c r="B131" s="10" t="s">
        <v>231</v>
      </c>
      <c r="C131" s="21">
        <v>0</v>
      </c>
      <c r="D131" s="11"/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</row>
    <row r="132" spans="1:28" ht="15" customHeight="1" x14ac:dyDescent="0.25">
      <c r="A132" s="30" t="s">
        <v>232</v>
      </c>
      <c r="B132" s="10" t="s">
        <v>233</v>
      </c>
      <c r="C132" s="21">
        <v>0</v>
      </c>
      <c r="D132" s="11"/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</row>
    <row r="133" spans="1:28" ht="15" customHeight="1" x14ac:dyDescent="0.25">
      <c r="A133" s="30">
        <v>4.2</v>
      </c>
      <c r="B133" s="10" t="s">
        <v>234</v>
      </c>
      <c r="C133" s="21">
        <v>0</v>
      </c>
      <c r="D133" s="11"/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</row>
    <row r="134" spans="1:28" ht="15" customHeight="1" x14ac:dyDescent="0.25">
      <c r="A134" s="30" t="s">
        <v>235</v>
      </c>
      <c r="B134" s="10" t="s">
        <v>236</v>
      </c>
      <c r="C134" s="21">
        <v>0</v>
      </c>
      <c r="D134" s="11"/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</row>
    <row r="135" spans="1:28" ht="15" customHeight="1" x14ac:dyDescent="0.25">
      <c r="A135" s="30" t="s">
        <v>237</v>
      </c>
      <c r="B135" s="10" t="s">
        <v>238</v>
      </c>
      <c r="C135" s="21">
        <v>0</v>
      </c>
      <c r="D135" s="11"/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</row>
    <row r="136" spans="1:28" ht="15" customHeight="1" x14ac:dyDescent="0.25">
      <c r="A136" s="30">
        <v>4.3</v>
      </c>
      <c r="B136" s="10" t="s">
        <v>239</v>
      </c>
      <c r="C136" s="21">
        <v>0</v>
      </c>
      <c r="D136" s="11"/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</row>
    <row r="137" spans="1:28" ht="15" customHeight="1" x14ac:dyDescent="0.25">
      <c r="A137" s="30" t="s">
        <v>240</v>
      </c>
      <c r="B137" s="10" t="s">
        <v>241</v>
      </c>
      <c r="C137" s="21">
        <v>0</v>
      </c>
      <c r="D137" s="11"/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</row>
    <row r="138" spans="1:28" ht="18" customHeight="1" x14ac:dyDescent="0.25">
      <c r="A138" s="28"/>
      <c r="B138" s="29" t="s">
        <v>242</v>
      </c>
      <c r="C138" s="12">
        <f>SUM(C130:C137)</f>
        <v>0</v>
      </c>
      <c r="D138" s="12"/>
      <c r="E138" s="12">
        <f t="shared" ref="E138:L138" si="7">SUM(E130:E137)</f>
        <v>0</v>
      </c>
      <c r="F138" s="12">
        <f t="shared" si="7"/>
        <v>0</v>
      </c>
      <c r="G138" s="12">
        <f t="shared" si="7"/>
        <v>0</v>
      </c>
      <c r="H138" s="12">
        <f t="shared" si="7"/>
        <v>0</v>
      </c>
      <c r="I138" s="12">
        <f t="shared" si="7"/>
        <v>0</v>
      </c>
      <c r="J138" s="12">
        <f t="shared" si="7"/>
        <v>0</v>
      </c>
      <c r="K138" s="12">
        <f t="shared" si="7"/>
        <v>0</v>
      </c>
      <c r="L138" s="12">
        <f t="shared" si="7"/>
        <v>0</v>
      </c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</row>
    <row r="139" spans="1:28" ht="17.25" customHeight="1" x14ac:dyDescent="0.25">
      <c r="A139" s="41"/>
      <c r="B139" s="41"/>
      <c r="I139" s="31"/>
      <c r="J139" s="31"/>
      <c r="K139" s="31"/>
      <c r="L139" s="31"/>
    </row>
    <row r="140" spans="1:28" ht="18" customHeight="1" x14ac:dyDescent="0.25">
      <c r="A140" s="28"/>
      <c r="B140" s="29" t="s">
        <v>243</v>
      </c>
      <c r="C140" s="12">
        <f>C128+C138</f>
        <v>94739958</v>
      </c>
      <c r="D140" s="12"/>
      <c r="E140" s="12">
        <f t="shared" ref="E140:L140" si="8">E128+E138</f>
        <v>5325732.43</v>
      </c>
      <c r="F140" s="12">
        <f t="shared" si="8"/>
        <v>6016041.6799999997</v>
      </c>
      <c r="G140" s="12">
        <f t="shared" si="8"/>
        <v>5968132.04</v>
      </c>
      <c r="H140" s="12">
        <f t="shared" si="8"/>
        <v>5772041.9199999999</v>
      </c>
      <c r="I140" s="12">
        <f t="shared" si="8"/>
        <v>5860840.6800000006</v>
      </c>
      <c r="J140" s="12">
        <f t="shared" si="8"/>
        <v>6538708.7999999998</v>
      </c>
      <c r="K140" s="12">
        <f t="shared" si="8"/>
        <v>6437936.7300000004</v>
      </c>
      <c r="L140" s="12">
        <f t="shared" si="8"/>
        <v>5861784.3300000001</v>
      </c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</row>
    <row r="141" spans="1:28" s="32" customForma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x14ac:dyDescent="0.25">
      <c r="A142" s="42" t="s">
        <v>244</v>
      </c>
      <c r="B142" s="42"/>
      <c r="C142" s="42"/>
      <c r="D142" s="42"/>
    </row>
    <row r="143" spans="1:28" s="32" customForma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34.200000000000003" customHeight="1" x14ac:dyDescent="0.25">
      <c r="A144" s="41"/>
      <c r="B144" s="41"/>
      <c r="K144" s="33"/>
    </row>
    <row r="145" spans="1:28" s="13" customFormat="1" x14ac:dyDescent="0.25">
      <c r="A145" s="38" t="s">
        <v>245</v>
      </c>
      <c r="B145" s="38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x14ac:dyDescent="0.25">
      <c r="A146" s="38" t="s">
        <v>246</v>
      </c>
      <c r="B146" s="38"/>
    </row>
    <row r="147" spans="1:28" s="13" customFormat="1" x14ac:dyDescent="0.25">
      <c r="A147" s="38" t="s">
        <v>247</v>
      </c>
      <c r="B147" s="38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51" spans="1:28" s="13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3" spans="1:28" s="6" customForma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s="6" customForma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9" spans="1:28" s="13" customForma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s="6" customForma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s="13" customForma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s="6" customForma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s="6" customForma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70" spans="1:28" s="13" customForma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s="6" customForma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s="6" customForma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s="13" customForma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s="34" customForma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s="34" customForma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s="19" customForma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s="35" customForma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s="6" customForma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s="35" customForma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s="6" customForma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4" spans="1:28" s="13" customForma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90" spans="1:28" s="13" customForma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s="6" customForma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s="13" customForma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s="6" customForma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s="6" customForma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s="13" customForma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202" spans="1:28" s="27" customForma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s="13" customForma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s="6" customForma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9" spans="1:28" s="13" customForma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</sheetData>
  <mergeCells count="13">
    <mergeCell ref="A147:B147"/>
    <mergeCell ref="A8:B8"/>
    <mergeCell ref="A139:B139"/>
    <mergeCell ref="A142:D142"/>
    <mergeCell ref="A144:B144"/>
    <mergeCell ref="A145:B145"/>
    <mergeCell ref="A146:B146"/>
    <mergeCell ref="A7:B7"/>
    <mergeCell ref="A2:L2"/>
    <mergeCell ref="A3:L3"/>
    <mergeCell ref="A4:L4"/>
    <mergeCell ref="A5:L5"/>
    <mergeCell ref="A6:L6"/>
  </mergeCells>
  <printOptions horizontalCentered="1"/>
  <pageMargins left="0.5" right="0.5" top="1.75" bottom="0.55000000000000004" header="0.12" footer="0.11"/>
  <pageSetup paperSize="5" scale="95" orientation="landscape" r:id="rId1"/>
  <headerFooter>
    <oddHeader xml:space="preserve">&amp;C&amp;G
</oddHeader>
    <oddFooter>&amp;R&amp;"Gotham,Medium"&amp;9&amp;P / &amp;N</oddFooter>
  </headerFooter>
  <rowBreaks count="1" manualBreakCount="1">
    <brk id="125" max="11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Agosto 2021</vt:lpstr>
      <vt:lpstr>'Presupuesto Agosto 2021'!Área_de_impresión</vt:lpstr>
      <vt:lpstr>'Presupuesto Agosto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Orlando Jaquez</cp:lastModifiedBy>
  <dcterms:created xsi:type="dcterms:W3CDTF">2021-09-06T17:02:00Z</dcterms:created>
  <dcterms:modified xsi:type="dcterms:W3CDTF">2021-09-08T17:22:24Z</dcterms:modified>
</cp:coreProperties>
</file>