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ocabidgod-my.sharepoint.com/personal/oai_incabide_gob_do/Documents/2026/Informaciones del Portal/Enero/Recursos Humanos/"/>
    </mc:Choice>
  </mc:AlternateContent>
  <xr:revisionPtr revIDLastSave="5" documentId="13_ncr:1_{C155EC3F-1BD1-4830-9F3C-ED7657216A4E}" xr6:coauthVersionLast="47" xr6:coauthVersionMax="47" xr10:uidLastSave="{64C55E0D-4522-4AFC-8A37-9BAE18DABAC3}"/>
  <bookViews>
    <workbookView xWindow="-108" yWindow="-108" windowWidth="23256" windowHeight="12456" xr2:uid="{00000000-000D-0000-FFFF-FFFF00000000}"/>
  </bookViews>
  <sheets>
    <sheet name="NOMINA CONTRATADO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5" l="1"/>
  <c r="S35" i="5"/>
  <c r="R35" i="5"/>
  <c r="Q35" i="5"/>
  <c r="P35" i="5"/>
  <c r="O35" i="5"/>
  <c r="N35" i="5"/>
  <c r="M35" i="5"/>
  <c r="J35" i="5"/>
  <c r="T33" i="5" l="1"/>
  <c r="V33" i="5"/>
  <c r="V31" i="5"/>
  <c r="U31" i="5"/>
  <c r="T31" i="5"/>
  <c r="L31" i="5"/>
  <c r="V17" i="5"/>
  <c r="U17" i="5"/>
  <c r="T17" i="5"/>
  <c r="L17" i="5"/>
  <c r="V15" i="5"/>
  <c r="U15" i="5"/>
  <c r="T15" i="5"/>
  <c r="L15" i="5"/>
  <c r="V23" i="5"/>
  <c r="U23" i="5"/>
  <c r="T23" i="5"/>
  <c r="L23" i="5"/>
  <c r="V28" i="5"/>
  <c r="U28" i="5"/>
  <c r="T28" i="5"/>
  <c r="L28" i="5"/>
  <c r="V16" i="5" l="1"/>
  <c r="U16" i="5"/>
  <c r="T16" i="5"/>
  <c r="L16" i="5"/>
  <c r="L32" i="5"/>
  <c r="V29" i="5" l="1"/>
  <c r="U29" i="5"/>
  <c r="T29" i="5"/>
  <c r="L29" i="5"/>
  <c r="T32" i="5" l="1"/>
  <c r="U32" i="5"/>
  <c r="V32" i="5"/>
  <c r="L30" i="5" l="1"/>
  <c r="L27" i="5"/>
  <c r="L26" i="5"/>
  <c r="L25" i="5"/>
  <c r="L24" i="5"/>
  <c r="L22" i="5"/>
  <c r="L21" i="5"/>
  <c r="L20" i="5"/>
  <c r="L19" i="5"/>
  <c r="L18" i="5"/>
  <c r="L14" i="5"/>
  <c r="L35" i="5" l="1"/>
  <c r="T20" i="5" l="1"/>
  <c r="V20" i="5"/>
  <c r="V24" i="5" l="1"/>
  <c r="U24" i="5" l="1"/>
  <c r="V26" i="5" l="1"/>
  <c r="U26" i="5"/>
  <c r="T26" i="5"/>
  <c r="V21" i="5" l="1"/>
  <c r="U21" i="5"/>
  <c r="T21" i="5"/>
  <c r="V27" i="5"/>
  <c r="U27" i="5"/>
  <c r="T27" i="5"/>
  <c r="V25" i="5" l="1"/>
  <c r="V30" i="5"/>
  <c r="V19" i="5"/>
  <c r="V14" i="5"/>
  <c r="V18" i="5"/>
  <c r="V22" i="5"/>
  <c r="V35" i="5" l="1"/>
  <c r="U22" i="5"/>
  <c r="T18" i="5"/>
  <c r="U14" i="5"/>
  <c r="T19" i="5"/>
  <c r="U30" i="5"/>
  <c r="T25" i="5"/>
  <c r="T22" i="5"/>
  <c r="T30" i="5"/>
  <c r="U18" i="5"/>
  <c r="U19" i="5"/>
  <c r="U25" i="5"/>
  <c r="T14" i="5"/>
  <c r="U35" i="5" l="1"/>
  <c r="T35" i="5"/>
</calcChain>
</file>

<file path=xl/sharedStrings.xml><?xml version="1.0" encoding="utf-8"?>
<sst xmlns="http://schemas.openxmlformats.org/spreadsheetml/2006/main" count="141" uniqueCount="92">
  <si>
    <t>DEPARTAMENTO</t>
  </si>
  <si>
    <t>CARGO</t>
  </si>
  <si>
    <t>INSPECTOR (A) PROVINCIAL</t>
  </si>
  <si>
    <t>CONTRATADO</t>
  </si>
  <si>
    <t>JUAN TOMAS DOTTIN REYES</t>
  </si>
  <si>
    <t>MARIA ALONZO TAVERAS</t>
  </si>
  <si>
    <t>RADI RAFAEL PEÑA PEÑA</t>
  </si>
  <si>
    <t>JUAN JOSE FERNANDEZ ABREU</t>
  </si>
  <si>
    <t>RAFAEL FELIZ GOMEZ</t>
  </si>
  <si>
    <t>DAVID DICEN VERIGUETE</t>
  </si>
  <si>
    <t>Enc. Recursos Humanos</t>
  </si>
  <si>
    <t>Enc. Administrativo Financiero</t>
  </si>
  <si>
    <t>Manuel R. Oviedo Estrada</t>
  </si>
  <si>
    <t>ESTATUS</t>
  </si>
  <si>
    <t>SUELDO BRUTO</t>
  </si>
  <si>
    <t>DIRECCION GENERAL</t>
  </si>
  <si>
    <t>SUPERVISOR REGIONAL</t>
  </si>
  <si>
    <t>JOSE JOAQUIN CABRERA MARTINEZ</t>
  </si>
  <si>
    <t>#</t>
  </si>
  <si>
    <t>Seguro Savica</t>
  </si>
  <si>
    <t>SEGURO DE PENSIONES</t>
  </si>
  <si>
    <t>Subtotal TSS</t>
  </si>
  <si>
    <t>TOTAL RETENCIONES Y APORTES</t>
  </si>
  <si>
    <t>SEGURO DE SALUD</t>
  </si>
  <si>
    <t>DEDUCCION EMPLEADOS</t>
  </si>
  <si>
    <t>APORTES PATRONAL</t>
  </si>
  <si>
    <t>GENERO</t>
  </si>
  <si>
    <t>FEMENINO</t>
  </si>
  <si>
    <t>MASCULINO</t>
  </si>
  <si>
    <t>SUELDO NETO</t>
  </si>
  <si>
    <t>JOSE G. BELLIARD RODRIGUEZ</t>
  </si>
  <si>
    <t>REGISTRO DEPENDIEN</t>
  </si>
  <si>
    <t>TOTAL</t>
  </si>
  <si>
    <t>AGAPITO DE OLEO ALCANTARA</t>
  </si>
  <si>
    <t>JOSE ANTONIO PAULINO PAULINO</t>
  </si>
  <si>
    <t>IS/R (ley 1192) 1%</t>
  </si>
  <si>
    <t>AFP PATRONAL (7.10%)</t>
  </si>
  <si>
    <t>SFS EMPLEADOS(3.04%)</t>
  </si>
  <si>
    <t>SFS PATRONAL(7.09%)</t>
  </si>
  <si>
    <t>Inicio  Contrato</t>
  </si>
  <si>
    <t xml:space="preserve"> Fin Contrato</t>
  </si>
  <si>
    <t>LUCIANO EMILIANO CANELA GARCIA</t>
  </si>
  <si>
    <t>DIVISION DE INMUEBLES RURALES</t>
  </si>
  <si>
    <t>LEONEL JOEL JIMENEZ GONZALEZ</t>
  </si>
  <si>
    <t>RICHARD ANTONIO VALERA MEDINA</t>
  </si>
  <si>
    <t>DOLORES ELOISA HERNANDEZ BODRE</t>
  </si>
  <si>
    <t>NATALI MANCEBO DE LA CRUZ</t>
  </si>
  <si>
    <t>GEIRIN  YOEL  ACOSTA SANCHEZ</t>
  </si>
  <si>
    <t>CONTADOR (A)</t>
  </si>
  <si>
    <t>DEPARTAMENTO ADMINISTRACION DE BIENES MUEBLES</t>
  </si>
  <si>
    <t>NOMBRE</t>
  </si>
  <si>
    <t>SOPORTE TECNICO (OAI)</t>
  </si>
  <si>
    <t>REPORTE DE NOMINA</t>
  </si>
  <si>
    <t>DIVISION DE RECURSOS HUMANOS</t>
  </si>
  <si>
    <t>DIVISION RECURSOS HUMANOS</t>
  </si>
  <si>
    <t xml:space="preserve">DIVISION COMUNICACIONES </t>
  </si>
  <si>
    <t>DIVISION DE CONTABILIDAD</t>
  </si>
  <si>
    <t>DIVISION DE INMUEBLES URBANOS</t>
  </si>
  <si>
    <t>DEPARTAMENTO JURIDICO</t>
  </si>
  <si>
    <t>ENCARGADO DEPARTAMENTO ADMINISTRACION DE BIENES MUEBLES</t>
  </si>
  <si>
    <t>ENCARGADA DIVISON DE COMUNICACION</t>
  </si>
  <si>
    <t>DIVISION CONTABILIDAD</t>
  </si>
  <si>
    <t>ENCARGADO DIVISION CONTABILIDAD</t>
  </si>
  <si>
    <t xml:space="preserve">DIVISION PLANIFICACION  Y DESARROLLO </t>
  </si>
  <si>
    <t xml:space="preserve">ENCARGADA PLANIFICACION  Y DESARROLLO </t>
  </si>
  <si>
    <t>DEPARTAMENTO DE ADMINISTRACION BIENES INMUEBLES</t>
  </si>
  <si>
    <t>ENCARGADO DEPARTAMENTO DE ADMINISTRACION BIENES INMUEBLES</t>
  </si>
  <si>
    <t>1/07/2021</t>
  </si>
  <si>
    <t>JUAN ANTONIO LOPEZ ADAMES</t>
  </si>
  <si>
    <t>ANALISTA LEGAL</t>
  </si>
  <si>
    <t>DEPARTAMENTO ADMINISTRATIVO FINANCIERO</t>
  </si>
  <si>
    <t>ENCARGADO DEPARTAMENTO ADMINISTRATIVO FINANCIERO</t>
  </si>
  <si>
    <t>Rafael feliz Gomez</t>
  </si>
  <si>
    <t>Director Ejecutivo</t>
  </si>
  <si>
    <t>EVINIELYN RODRIGUEZ MELENDEZ</t>
  </si>
  <si>
    <t>Leonel J. Jimenez Gonzalez</t>
  </si>
  <si>
    <t>ENCARGADO DE RECURSOS HUMANOS</t>
  </si>
  <si>
    <t>WENDY JAZMIN SURIEL PAREDES</t>
  </si>
  <si>
    <t>ANALISTA DE PLANIFICACION Y DESARROLLO</t>
  </si>
  <si>
    <t>AFP EMPLEADOS (2.87 %)</t>
  </si>
  <si>
    <t>RIEGOS LABORAL (1.10%)</t>
  </si>
  <si>
    <t>WARLLIN NUÑEZ BANDERHORS</t>
  </si>
  <si>
    <t>31/10/2025</t>
  </si>
  <si>
    <t>DIVISION TECNICA</t>
  </si>
  <si>
    <t>DEPARTAMENTO TECNOLOGIA DE LA INFORMACION Y COMUNICACIÓN</t>
  </si>
  <si>
    <t>ENCARGADO DEPARTAMENTO TECNOLOGIA DE LA INFORMACION Y COMUNICACIÓN</t>
  </si>
  <si>
    <t>SECCION DE COMPRAS Y CONTRATACIONES</t>
  </si>
  <si>
    <t>ENCARGADA SECCION DE COMPRAS Y CONTRATACIONES</t>
  </si>
  <si>
    <t>MARINA DE LOS SANTOS POLANCO</t>
  </si>
  <si>
    <t>ENCARGADA DIVISION TECNICA</t>
  </si>
  <si>
    <t>ANALISTA FINANCIERA</t>
  </si>
  <si>
    <t>CONCEPTO PAGO SUELDO 000034 - EMPLEADOS TEMPORALES CORRESPONDIENTE AL MES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</si>
</sst>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color rgb="FF7030A0"/>
      <name val="Calibri"/>
      <family val="2"/>
      <scheme val="minor"/>
    </font>
    <font>
      <sz val="6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7" fillId="0" borderId="1" xfId="0" applyFont="1" applyBorder="1"/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0" fontId="9" fillId="0" borderId="0" xfId="0" applyFont="1"/>
    <xf numFmtId="4" fontId="10" fillId="0" borderId="0" xfId="0" applyNumberFormat="1" applyFont="1" applyAlignment="1">
      <alignment horizontal="center" vertical="center"/>
    </xf>
    <xf numFmtId="0" fontId="11" fillId="0" borderId="0" xfId="0" applyFont="1"/>
    <xf numFmtId="4" fontId="10" fillId="0" borderId="0" xfId="0" applyNumberFormat="1" applyFont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3" fillId="4" borderId="7" xfId="2" applyFont="1" applyFill="1" applyBorder="1" applyAlignment="1">
      <alignment horizontal="center" vertical="center" wrapText="1"/>
    </xf>
    <xf numFmtId="0" fontId="0" fillId="4" borderId="0" xfId="0" applyFill="1"/>
    <xf numFmtId="0" fontId="3" fillId="4" borderId="2" xfId="0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horizontal="left" vertical="center" wrapText="1"/>
    </xf>
    <xf numFmtId="14" fontId="3" fillId="4" borderId="1" xfId="1" applyNumberFormat="1" applyFont="1" applyFill="1" applyBorder="1" applyAlignment="1">
      <alignment horizontal="center" vertical="center" wrapText="1"/>
    </xf>
    <xf numFmtId="4" fontId="3" fillId="4" borderId="1" xfId="2" applyNumberFormat="1" applyFont="1" applyFill="1" applyBorder="1" applyAlignment="1">
      <alignment horizontal="center" vertical="center" shrinkToFit="1"/>
    </xf>
    <xf numFmtId="43" fontId="3" fillId="4" borderId="1" xfId="1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43" fontId="3" fillId="4" borderId="1" xfId="1" applyFont="1" applyFill="1" applyBorder="1" applyAlignment="1">
      <alignment horizontal="center" vertical="center" shrinkToFit="1"/>
    </xf>
    <xf numFmtId="43" fontId="3" fillId="4" borderId="2" xfId="1" applyFont="1" applyFill="1" applyBorder="1" applyAlignment="1">
      <alignment horizontal="right" vertical="center" shrinkToFit="1"/>
    </xf>
    <xf numFmtId="0" fontId="3" fillId="4" borderId="1" xfId="2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vertical="center" wrapText="1"/>
    </xf>
    <xf numFmtId="49" fontId="3" fillId="4" borderId="1" xfId="1" applyNumberFormat="1" applyFont="1" applyFill="1" applyBorder="1" applyAlignment="1">
      <alignment horizontal="center" vertical="center"/>
    </xf>
    <xf numFmtId="14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43" fontId="5" fillId="4" borderId="1" xfId="1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vertical="center"/>
    </xf>
    <xf numFmtId="43" fontId="5" fillId="4" borderId="1" xfId="1" applyFont="1" applyFill="1" applyBorder="1" applyAlignment="1">
      <alignment vertical="center" wrapText="1"/>
    </xf>
    <xf numFmtId="43" fontId="5" fillId="4" borderId="1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vertical="center"/>
    </xf>
    <xf numFmtId="0" fontId="12" fillId="4" borderId="0" xfId="0" applyFont="1" applyFill="1"/>
    <xf numFmtId="0" fontId="0" fillId="0" borderId="16" xfId="0" applyBorder="1"/>
    <xf numFmtId="0" fontId="0" fillId="0" borderId="16" xfId="0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/>
    </xf>
    <xf numFmtId="4" fontId="3" fillId="4" borderId="3" xfId="2" applyNumberFormat="1" applyFont="1" applyFill="1" applyBorder="1" applyAlignment="1">
      <alignment horizontal="center" vertical="center" shrinkToFit="1"/>
    </xf>
    <xf numFmtId="43" fontId="3" fillId="4" borderId="8" xfId="1" applyFont="1" applyFill="1" applyBorder="1" applyAlignment="1">
      <alignment horizontal="right" vertical="center" shrinkToFit="1"/>
    </xf>
    <xf numFmtId="43" fontId="3" fillId="4" borderId="3" xfId="1" applyFont="1" applyFill="1" applyBorder="1" applyAlignment="1">
      <alignment horizontal="center" vertical="center"/>
    </xf>
    <xf numFmtId="43" fontId="3" fillId="4" borderId="3" xfId="1" applyFont="1" applyFill="1" applyBorder="1" applyAlignment="1">
      <alignment horizontal="left" vertical="center"/>
    </xf>
    <xf numFmtId="43" fontId="3" fillId="4" borderId="3" xfId="1" applyFont="1" applyFill="1" applyBorder="1" applyAlignment="1">
      <alignment vertical="center"/>
    </xf>
    <xf numFmtId="0" fontId="12" fillId="4" borderId="1" xfId="0" applyFont="1" applyFill="1" applyBorder="1"/>
    <xf numFmtId="4" fontId="13" fillId="3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17" fontId="2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3" fontId="3" fillId="4" borderId="2" xfId="1" applyFont="1" applyFill="1" applyBorder="1" applyAlignment="1">
      <alignment horizontal="center" vertical="center" wrapText="1"/>
    </xf>
    <xf numFmtId="43" fontId="3" fillId="4" borderId="6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502227</xdr:colOff>
      <xdr:row>1</xdr:row>
      <xdr:rowOff>122275</xdr:rowOff>
    </xdr:from>
    <xdr:to>
      <xdr:col>11</xdr:col>
      <xdr:colOff>319093</xdr:colOff>
      <xdr:row>7</xdr:row>
      <xdr:rowOff>163477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4159" y="312775"/>
          <a:ext cx="1514048" cy="1184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V41"/>
  <sheetViews>
    <sheetView tabSelected="1" topLeftCell="A32" zoomScale="70" zoomScaleNormal="70" workbookViewId="0">
      <selection activeCell="M45" sqref="M45"/>
    </sheetView>
  </sheetViews>
  <sheetFormatPr defaultColWidth="11.5546875" defaultRowHeight="14.4" x14ac:dyDescent="0.3"/>
  <cols>
    <col min="1" max="1" width="3.5546875" customWidth="1"/>
    <col min="2" max="2" width="17.5546875" customWidth="1"/>
    <col min="3" max="3" width="3.33203125" customWidth="1"/>
    <col min="4" max="4" width="18" customWidth="1"/>
    <col min="5" max="5" width="14.6640625" customWidth="1"/>
    <col min="6" max="6" width="10.44140625" customWidth="1"/>
    <col min="7" max="7" width="9" customWidth="1"/>
    <col min="8" max="8" width="8.33203125" customWidth="1"/>
    <col min="9" max="9" width="8.109375" bestFit="1" customWidth="1"/>
    <col min="10" max="10" width="9.109375" customWidth="1"/>
    <col min="11" max="11" width="8.109375" style="11" customWidth="1"/>
    <col min="12" max="12" width="9.5546875" customWidth="1"/>
    <col min="13" max="13" width="8.33203125" style="11" customWidth="1"/>
    <col min="14" max="14" width="8.6640625" style="11" bestFit="1" customWidth="1"/>
    <col min="15" max="15" width="9.88671875" style="11" customWidth="1"/>
    <col min="16" max="16" width="8.109375" style="11" customWidth="1"/>
    <col min="17" max="17" width="7.6640625" style="11" customWidth="1"/>
    <col min="18" max="18" width="8.6640625" style="11" customWidth="1"/>
    <col min="19" max="19" width="8.44140625" customWidth="1"/>
    <col min="20" max="20" width="8" customWidth="1"/>
    <col min="21" max="21" width="9.109375" customWidth="1"/>
    <col min="22" max="22" width="8.44140625" customWidth="1"/>
  </cols>
  <sheetData>
    <row r="9" spans="1:22" x14ac:dyDescent="0.3">
      <c r="A9" s="57" t="s">
        <v>52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x14ac:dyDescent="0.3">
      <c r="A10" s="57" t="s">
        <v>53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</row>
    <row r="11" spans="1:22" x14ac:dyDescent="0.3">
      <c r="A11" s="59" t="s">
        <v>91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</row>
    <row r="12" spans="1:22" ht="15" thickBot="1" x14ac:dyDescent="0.35">
      <c r="A12" s="2"/>
      <c r="B12" s="4"/>
      <c r="C12" s="4"/>
      <c r="F12" s="4"/>
      <c r="G12" s="4"/>
      <c r="H12" s="4"/>
      <c r="I12" s="4"/>
      <c r="J12" s="4"/>
      <c r="K12" s="9"/>
      <c r="L12" s="4"/>
      <c r="M12" s="9"/>
      <c r="N12" s="72" t="s">
        <v>20</v>
      </c>
      <c r="O12" s="72"/>
      <c r="P12" s="9"/>
      <c r="Q12" s="72" t="s">
        <v>23</v>
      </c>
      <c r="R12" s="72"/>
      <c r="S12" s="4"/>
      <c r="T12" s="4"/>
      <c r="U12" s="73" t="s">
        <v>22</v>
      </c>
      <c r="V12" s="74"/>
    </row>
    <row r="13" spans="1:22" ht="31.2" thickBot="1" x14ac:dyDescent="0.35">
      <c r="A13" s="14" t="s">
        <v>18</v>
      </c>
      <c r="B13" s="15" t="s">
        <v>50</v>
      </c>
      <c r="C13" s="68" t="s">
        <v>0</v>
      </c>
      <c r="D13" s="69"/>
      <c r="E13" s="16" t="s">
        <v>1</v>
      </c>
      <c r="F13" s="17" t="s">
        <v>13</v>
      </c>
      <c r="G13" s="15" t="s">
        <v>26</v>
      </c>
      <c r="H13" s="13" t="s">
        <v>39</v>
      </c>
      <c r="I13" s="13" t="s">
        <v>40</v>
      </c>
      <c r="J13" s="13" t="s">
        <v>14</v>
      </c>
      <c r="K13" s="13" t="s">
        <v>35</v>
      </c>
      <c r="L13" s="13" t="s">
        <v>29</v>
      </c>
      <c r="M13" s="13" t="s">
        <v>19</v>
      </c>
      <c r="N13" s="13" t="s">
        <v>36</v>
      </c>
      <c r="O13" s="13" t="s">
        <v>79</v>
      </c>
      <c r="P13" s="13" t="s">
        <v>80</v>
      </c>
      <c r="Q13" s="13" t="s">
        <v>38</v>
      </c>
      <c r="R13" s="13" t="s">
        <v>37</v>
      </c>
      <c r="S13" s="13" t="s">
        <v>31</v>
      </c>
      <c r="T13" s="13" t="s">
        <v>21</v>
      </c>
      <c r="U13" s="13" t="s">
        <v>24</v>
      </c>
      <c r="V13" s="18" t="s">
        <v>25</v>
      </c>
    </row>
    <row r="14" spans="1:22" s="20" customFormat="1" ht="40.799999999999997" x14ac:dyDescent="0.3">
      <c r="A14" s="21">
        <v>1</v>
      </c>
      <c r="B14" s="22" t="s">
        <v>8</v>
      </c>
      <c r="C14" s="70" t="s">
        <v>70</v>
      </c>
      <c r="D14" s="71"/>
      <c r="E14" s="19" t="s">
        <v>71</v>
      </c>
      <c r="F14" s="33" t="s">
        <v>3</v>
      </c>
      <c r="G14" s="29" t="s">
        <v>28</v>
      </c>
      <c r="H14" s="25">
        <v>44166</v>
      </c>
      <c r="I14" s="25">
        <v>44166</v>
      </c>
      <c r="J14" s="26">
        <v>120000</v>
      </c>
      <c r="K14" s="30">
        <v>16329.92</v>
      </c>
      <c r="L14" s="31">
        <f>J14-K14-O14-R14-S14-M14</f>
        <v>94633.3</v>
      </c>
      <c r="M14" s="27">
        <v>25</v>
      </c>
      <c r="N14" s="28">
        <v>8520</v>
      </c>
      <c r="O14" s="28">
        <v>3444</v>
      </c>
      <c r="P14" s="28">
        <v>953.69</v>
      </c>
      <c r="Q14" s="28">
        <v>8508</v>
      </c>
      <c r="R14" s="28">
        <v>3648</v>
      </c>
      <c r="S14" s="41">
        <v>1919.78</v>
      </c>
      <c r="T14" s="28">
        <f>N14+O14+P14+Q14+R14</f>
        <v>25073.690000000002</v>
      </c>
      <c r="U14" s="28">
        <f t="shared" ref="U14:U19" si="0">M14+O14+R14</f>
        <v>7117</v>
      </c>
      <c r="V14" s="28">
        <f t="shared" ref="V14:V30" si="1">N14+P14+Q14</f>
        <v>17981.690000000002</v>
      </c>
    </row>
    <row r="15" spans="1:22" s="20" customFormat="1" ht="40.799999999999997" x14ac:dyDescent="0.3">
      <c r="A15" s="21">
        <v>2</v>
      </c>
      <c r="B15" s="22" t="s">
        <v>4</v>
      </c>
      <c r="C15" s="62" t="s">
        <v>49</v>
      </c>
      <c r="D15" s="63"/>
      <c r="E15" s="19" t="s">
        <v>59</v>
      </c>
      <c r="F15" s="24" t="s">
        <v>3</v>
      </c>
      <c r="G15" s="29" t="s">
        <v>28</v>
      </c>
      <c r="H15" s="25">
        <v>44166</v>
      </c>
      <c r="I15" s="25">
        <v>44531</v>
      </c>
      <c r="J15" s="26">
        <v>120000</v>
      </c>
      <c r="K15" s="30">
        <v>16809.87</v>
      </c>
      <c r="L15" s="31">
        <f>J15-K15-O15-R15-S15-M15</f>
        <v>96073.13</v>
      </c>
      <c r="M15" s="27">
        <v>25</v>
      </c>
      <c r="N15" s="28">
        <v>8520</v>
      </c>
      <c r="O15" s="28">
        <v>3444</v>
      </c>
      <c r="P15" s="28">
        <v>953.69</v>
      </c>
      <c r="Q15" s="28">
        <v>8508</v>
      </c>
      <c r="R15" s="28">
        <v>3648</v>
      </c>
      <c r="S15" s="41">
        <v>0</v>
      </c>
      <c r="T15" s="28">
        <f>N15+O15+P15+Q15+R15</f>
        <v>25073.690000000002</v>
      </c>
      <c r="U15" s="28">
        <f t="shared" ref="U15" si="2">M15+O15+R15</f>
        <v>7117</v>
      </c>
      <c r="V15" s="28">
        <f t="shared" ref="V15" si="3">N15+P15+Q15</f>
        <v>17981.690000000002</v>
      </c>
    </row>
    <row r="16" spans="1:22" s="20" customFormat="1" ht="20.399999999999999" x14ac:dyDescent="0.3">
      <c r="A16" s="21">
        <v>3</v>
      </c>
      <c r="B16" s="22" t="s">
        <v>81</v>
      </c>
      <c r="C16" s="62" t="s">
        <v>49</v>
      </c>
      <c r="D16" s="63"/>
      <c r="E16" s="19" t="s">
        <v>2</v>
      </c>
      <c r="F16" s="24" t="s">
        <v>3</v>
      </c>
      <c r="G16" s="29" t="s">
        <v>28</v>
      </c>
      <c r="H16" s="25">
        <v>45662</v>
      </c>
      <c r="I16" s="25" t="s">
        <v>82</v>
      </c>
      <c r="J16" s="41">
        <v>40000</v>
      </c>
      <c r="K16" s="41">
        <v>442.65</v>
      </c>
      <c r="L16" s="41">
        <f t="shared" ref="L16" si="4">J16-K16-O16-R16-M16-S16</f>
        <v>37168.35</v>
      </c>
      <c r="M16" s="41">
        <v>25</v>
      </c>
      <c r="N16" s="41">
        <v>2840</v>
      </c>
      <c r="O16" s="41">
        <v>1148</v>
      </c>
      <c r="P16" s="41">
        <v>440</v>
      </c>
      <c r="Q16" s="41">
        <v>2836</v>
      </c>
      <c r="R16" s="41">
        <v>1216</v>
      </c>
      <c r="S16" s="41">
        <v>0</v>
      </c>
      <c r="T16" s="41">
        <f t="shared" ref="T16" si="5">N16+O16+P16+Q16+R16</f>
        <v>8480</v>
      </c>
      <c r="U16" s="41">
        <f t="shared" ref="U16" si="6">O16+R16+M16+K16</f>
        <v>2831.65</v>
      </c>
      <c r="V16" s="41">
        <f t="shared" si="1"/>
        <v>6116</v>
      </c>
    </row>
    <row r="17" spans="1:22" s="20" customFormat="1" ht="40.799999999999997" x14ac:dyDescent="0.3">
      <c r="A17" s="21">
        <v>4</v>
      </c>
      <c r="B17" s="34" t="s">
        <v>44</v>
      </c>
      <c r="C17" s="62" t="s">
        <v>65</v>
      </c>
      <c r="D17" s="63"/>
      <c r="E17" s="32" t="s">
        <v>66</v>
      </c>
      <c r="F17" s="24" t="s">
        <v>3</v>
      </c>
      <c r="G17" s="27" t="s">
        <v>28</v>
      </c>
      <c r="H17" s="35" t="s">
        <v>67</v>
      </c>
      <c r="I17" s="36">
        <v>44927</v>
      </c>
      <c r="J17" s="26">
        <v>120000</v>
      </c>
      <c r="K17" s="30">
        <v>16809.87</v>
      </c>
      <c r="L17" s="31">
        <f>J17-K17-O17-R17-S17-M17</f>
        <v>96073.13</v>
      </c>
      <c r="M17" s="27">
        <v>25</v>
      </c>
      <c r="N17" s="28">
        <v>8520</v>
      </c>
      <c r="O17" s="28">
        <v>3444</v>
      </c>
      <c r="P17" s="28">
        <v>953.69</v>
      </c>
      <c r="Q17" s="28">
        <v>8508</v>
      </c>
      <c r="R17" s="28">
        <v>3648</v>
      </c>
      <c r="S17" s="41">
        <v>0</v>
      </c>
      <c r="T17" s="28">
        <f>N17+O17+P17+Q17+R17</f>
        <v>25073.690000000002</v>
      </c>
      <c r="U17" s="28">
        <f t="shared" ref="U17" si="7">M17+O17+R17</f>
        <v>7117</v>
      </c>
      <c r="V17" s="28">
        <f t="shared" si="1"/>
        <v>17981.690000000002</v>
      </c>
    </row>
    <row r="18" spans="1:22" s="20" customFormat="1" ht="20.399999999999999" x14ac:dyDescent="0.3">
      <c r="A18" s="21">
        <v>5</v>
      </c>
      <c r="B18" s="22" t="s">
        <v>7</v>
      </c>
      <c r="C18" s="62" t="s">
        <v>58</v>
      </c>
      <c r="D18" s="63"/>
      <c r="E18" s="32" t="s">
        <v>69</v>
      </c>
      <c r="F18" s="24" t="s">
        <v>3</v>
      </c>
      <c r="G18" s="29" t="s">
        <v>28</v>
      </c>
      <c r="H18" s="25">
        <v>44166</v>
      </c>
      <c r="I18" s="25">
        <v>44166</v>
      </c>
      <c r="J18" s="26">
        <v>70000</v>
      </c>
      <c r="K18" s="26">
        <v>5368.48</v>
      </c>
      <c r="L18" s="31">
        <f t="shared" ref="L18:L30" si="8">J18-K18-O18-R18-S18-M18</f>
        <v>60469.520000000004</v>
      </c>
      <c r="M18" s="27">
        <v>25</v>
      </c>
      <c r="N18" s="28">
        <v>4970</v>
      </c>
      <c r="O18" s="28">
        <v>2009</v>
      </c>
      <c r="P18" s="28">
        <v>770</v>
      </c>
      <c r="Q18" s="28">
        <v>4963</v>
      </c>
      <c r="R18" s="28">
        <v>2128</v>
      </c>
      <c r="S18" s="27">
        <v>0</v>
      </c>
      <c r="T18" s="28">
        <f t="shared" ref="T18:T22" si="9">N18+O18+P18+Q18+R18</f>
        <v>14840</v>
      </c>
      <c r="U18" s="28">
        <f t="shared" si="0"/>
        <v>4162</v>
      </c>
      <c r="V18" s="28">
        <f t="shared" si="1"/>
        <v>10703</v>
      </c>
    </row>
    <row r="19" spans="1:22" s="20" customFormat="1" ht="20.399999999999999" x14ac:dyDescent="0.3">
      <c r="A19" s="21">
        <v>6</v>
      </c>
      <c r="B19" s="22" t="s">
        <v>30</v>
      </c>
      <c r="C19" s="62" t="s">
        <v>58</v>
      </c>
      <c r="D19" s="63"/>
      <c r="E19" s="32" t="s">
        <v>69</v>
      </c>
      <c r="F19" s="24" t="s">
        <v>3</v>
      </c>
      <c r="G19" s="29" t="s">
        <v>28</v>
      </c>
      <c r="H19" s="25">
        <v>44166</v>
      </c>
      <c r="I19" s="25">
        <v>44166</v>
      </c>
      <c r="J19" s="26">
        <v>70000</v>
      </c>
      <c r="K19" s="30">
        <v>5368.48</v>
      </c>
      <c r="L19" s="31">
        <f t="shared" si="8"/>
        <v>60469.520000000004</v>
      </c>
      <c r="M19" s="27">
        <v>25</v>
      </c>
      <c r="N19" s="28">
        <v>4970</v>
      </c>
      <c r="O19" s="28">
        <v>2009</v>
      </c>
      <c r="P19" s="28">
        <v>770</v>
      </c>
      <c r="Q19" s="28">
        <v>4963</v>
      </c>
      <c r="R19" s="28">
        <v>2128</v>
      </c>
      <c r="S19" s="27">
        <v>0</v>
      </c>
      <c r="T19" s="28">
        <f t="shared" si="9"/>
        <v>14840</v>
      </c>
      <c r="U19" s="28">
        <f t="shared" si="0"/>
        <v>4162</v>
      </c>
      <c r="V19" s="28">
        <f t="shared" si="1"/>
        <v>10703</v>
      </c>
    </row>
    <row r="20" spans="1:22" s="20" customFormat="1" ht="20.399999999999999" x14ac:dyDescent="0.3">
      <c r="A20" s="21">
        <v>7</v>
      </c>
      <c r="B20" s="22" t="s">
        <v>68</v>
      </c>
      <c r="C20" s="64" t="s">
        <v>58</v>
      </c>
      <c r="D20" s="65"/>
      <c r="E20" s="23" t="s">
        <v>69</v>
      </c>
      <c r="F20" s="24" t="s">
        <v>3</v>
      </c>
      <c r="G20" s="37" t="s">
        <v>28</v>
      </c>
      <c r="H20" s="25">
        <v>44571</v>
      </c>
      <c r="I20" s="25">
        <v>44929</v>
      </c>
      <c r="J20" s="26">
        <v>50000</v>
      </c>
      <c r="K20" s="30">
        <v>1854</v>
      </c>
      <c r="L20" s="31">
        <f t="shared" si="8"/>
        <v>45166</v>
      </c>
      <c r="M20" s="27">
        <v>25</v>
      </c>
      <c r="N20" s="28">
        <v>3550</v>
      </c>
      <c r="O20" s="28">
        <v>1435</v>
      </c>
      <c r="P20" s="28">
        <v>550</v>
      </c>
      <c r="Q20" s="28">
        <v>3545</v>
      </c>
      <c r="R20" s="28">
        <v>1520</v>
      </c>
      <c r="S20" s="27"/>
      <c r="T20" s="28">
        <f t="shared" si="9"/>
        <v>10600</v>
      </c>
      <c r="U20" s="28"/>
      <c r="V20" s="28">
        <f t="shared" si="1"/>
        <v>7645</v>
      </c>
    </row>
    <row r="21" spans="1:22" s="20" customFormat="1" ht="20.399999999999999" x14ac:dyDescent="0.3">
      <c r="A21" s="21">
        <v>8</v>
      </c>
      <c r="B21" s="22" t="s">
        <v>34</v>
      </c>
      <c r="C21" s="62" t="s">
        <v>15</v>
      </c>
      <c r="D21" s="63"/>
      <c r="E21" s="23" t="s">
        <v>51</v>
      </c>
      <c r="F21" s="24" t="s">
        <v>3</v>
      </c>
      <c r="G21" s="37" t="s">
        <v>28</v>
      </c>
      <c r="H21" s="25">
        <v>44256</v>
      </c>
      <c r="I21" s="25">
        <v>44256</v>
      </c>
      <c r="J21" s="26">
        <v>30000</v>
      </c>
      <c r="K21" s="30">
        <v>0</v>
      </c>
      <c r="L21" s="31">
        <f t="shared" si="8"/>
        <v>28202</v>
      </c>
      <c r="M21" s="27">
        <v>25</v>
      </c>
      <c r="N21" s="28">
        <v>2130</v>
      </c>
      <c r="O21" s="28">
        <v>861</v>
      </c>
      <c r="P21" s="28">
        <v>330</v>
      </c>
      <c r="Q21" s="28">
        <v>2127</v>
      </c>
      <c r="R21" s="28">
        <v>912</v>
      </c>
      <c r="S21" s="27">
        <v>0</v>
      </c>
      <c r="T21" s="28">
        <f t="shared" si="9"/>
        <v>6360</v>
      </c>
      <c r="U21" s="28">
        <f t="shared" ref="U21:U31" si="10">M21+O21+R21</f>
        <v>1798</v>
      </c>
      <c r="V21" s="28">
        <f t="shared" si="1"/>
        <v>4587</v>
      </c>
    </row>
    <row r="22" spans="1:22" s="20" customFormat="1" ht="20.399999999999999" x14ac:dyDescent="0.3">
      <c r="A22" s="21">
        <v>9</v>
      </c>
      <c r="B22" s="22" t="s">
        <v>5</v>
      </c>
      <c r="C22" s="62" t="s">
        <v>55</v>
      </c>
      <c r="D22" s="63"/>
      <c r="E22" s="32" t="s">
        <v>60</v>
      </c>
      <c r="F22" s="24" t="s">
        <v>3</v>
      </c>
      <c r="G22" s="24" t="s">
        <v>27</v>
      </c>
      <c r="H22" s="25">
        <v>44166</v>
      </c>
      <c r="I22" s="25">
        <v>44531</v>
      </c>
      <c r="J22" s="26">
        <v>95000</v>
      </c>
      <c r="K22" s="26">
        <v>10929.24</v>
      </c>
      <c r="L22" s="31">
        <f t="shared" si="8"/>
        <v>78431.259999999995</v>
      </c>
      <c r="M22" s="27">
        <v>25</v>
      </c>
      <c r="N22" s="28">
        <v>6745</v>
      </c>
      <c r="O22" s="28">
        <v>2726.5</v>
      </c>
      <c r="P22" s="28">
        <v>953.69</v>
      </c>
      <c r="Q22" s="28">
        <v>6735.5</v>
      </c>
      <c r="R22" s="28">
        <v>2888</v>
      </c>
      <c r="S22" s="27">
        <v>0</v>
      </c>
      <c r="T22" s="28">
        <f t="shared" si="9"/>
        <v>20048.690000000002</v>
      </c>
      <c r="U22" s="28">
        <f t="shared" si="10"/>
        <v>5639.5</v>
      </c>
      <c r="V22" s="28">
        <f t="shared" si="1"/>
        <v>14434.19</v>
      </c>
    </row>
    <row r="23" spans="1:22" s="20" customFormat="1" ht="20.399999999999999" x14ac:dyDescent="0.3">
      <c r="A23" s="21">
        <v>10</v>
      </c>
      <c r="B23" s="22" t="s">
        <v>6</v>
      </c>
      <c r="C23" s="62" t="s">
        <v>61</v>
      </c>
      <c r="D23" s="63"/>
      <c r="E23" s="32" t="s">
        <v>62</v>
      </c>
      <c r="F23" s="33" t="s">
        <v>3</v>
      </c>
      <c r="G23" s="29" t="s">
        <v>28</v>
      </c>
      <c r="H23" s="25">
        <v>44166</v>
      </c>
      <c r="I23" s="25">
        <v>44166</v>
      </c>
      <c r="J23" s="26">
        <v>95000</v>
      </c>
      <c r="K23" s="26">
        <v>10929.24</v>
      </c>
      <c r="L23" s="31">
        <f t="shared" ref="L23" si="11">J23-K23-O23-R23-S23-M23</f>
        <v>78431.259999999995</v>
      </c>
      <c r="M23" s="27">
        <v>25</v>
      </c>
      <c r="N23" s="28">
        <v>6745</v>
      </c>
      <c r="O23" s="28">
        <v>2726.5</v>
      </c>
      <c r="P23" s="28">
        <v>953.69</v>
      </c>
      <c r="Q23" s="28">
        <v>6735.5</v>
      </c>
      <c r="R23" s="28">
        <v>2888</v>
      </c>
      <c r="S23" s="27">
        <v>0</v>
      </c>
      <c r="T23" s="28">
        <f t="shared" ref="T23" si="12">N23+O23+P23+Q23+R23</f>
        <v>20048.690000000002</v>
      </c>
      <c r="U23" s="28">
        <f t="shared" ref="U23" si="13">M23+O23+R23</f>
        <v>5639.5</v>
      </c>
      <c r="V23" s="28">
        <f t="shared" ref="V23" si="14">N23+P23+Q23</f>
        <v>14434.19</v>
      </c>
    </row>
    <row r="24" spans="1:22" s="20" customFormat="1" ht="20.399999999999999" x14ac:dyDescent="0.3">
      <c r="A24" s="21">
        <v>11</v>
      </c>
      <c r="B24" s="34" t="s">
        <v>47</v>
      </c>
      <c r="C24" s="62" t="s">
        <v>61</v>
      </c>
      <c r="D24" s="63"/>
      <c r="E24" s="23" t="s">
        <v>48</v>
      </c>
      <c r="F24" s="24" t="s">
        <v>3</v>
      </c>
      <c r="G24" s="37" t="s">
        <v>28</v>
      </c>
      <c r="H24" s="25">
        <v>44564</v>
      </c>
      <c r="I24" s="25">
        <v>44570</v>
      </c>
      <c r="J24" s="24">
        <v>45000</v>
      </c>
      <c r="K24" s="34">
        <v>1148.33</v>
      </c>
      <c r="L24" s="31">
        <f t="shared" si="8"/>
        <v>41167.17</v>
      </c>
      <c r="M24" s="27">
        <v>25</v>
      </c>
      <c r="N24" s="34">
        <v>3195</v>
      </c>
      <c r="O24" s="34">
        <v>1291.5</v>
      </c>
      <c r="P24" s="34">
        <v>495</v>
      </c>
      <c r="Q24" s="34">
        <v>3190.5</v>
      </c>
      <c r="R24" s="34">
        <v>1368</v>
      </c>
      <c r="S24" s="33">
        <v>0</v>
      </c>
      <c r="T24" s="34"/>
      <c r="U24" s="28">
        <f t="shared" si="10"/>
        <v>2684.5</v>
      </c>
      <c r="V24" s="28">
        <f t="shared" si="1"/>
        <v>6880.5</v>
      </c>
    </row>
    <row r="25" spans="1:22" s="20" customFormat="1" ht="20.399999999999999" x14ac:dyDescent="0.3">
      <c r="A25" s="21">
        <v>12</v>
      </c>
      <c r="B25" s="22" t="s">
        <v>17</v>
      </c>
      <c r="C25" s="62" t="s">
        <v>42</v>
      </c>
      <c r="D25" s="63"/>
      <c r="E25" s="23" t="s">
        <v>16</v>
      </c>
      <c r="F25" s="24" t="s">
        <v>3</v>
      </c>
      <c r="G25" s="37" t="s">
        <v>28</v>
      </c>
      <c r="H25" s="25">
        <v>44531</v>
      </c>
      <c r="I25" s="25">
        <v>44531</v>
      </c>
      <c r="J25" s="26">
        <v>55000</v>
      </c>
      <c r="K25" s="30">
        <v>2271.71</v>
      </c>
      <c r="L25" s="31">
        <f t="shared" si="8"/>
        <v>47533.01</v>
      </c>
      <c r="M25" s="27">
        <v>25</v>
      </c>
      <c r="N25" s="28">
        <v>3905</v>
      </c>
      <c r="O25" s="28">
        <v>1578.5</v>
      </c>
      <c r="P25" s="28">
        <v>605</v>
      </c>
      <c r="Q25" s="28">
        <v>3899.5</v>
      </c>
      <c r="R25" s="28">
        <v>1672</v>
      </c>
      <c r="S25" s="41">
        <v>1919.78</v>
      </c>
      <c r="T25" s="28">
        <f t="shared" ref="T25:T31" si="15">N25+O25+P25+Q25+R25</f>
        <v>11660</v>
      </c>
      <c r="U25" s="28">
        <f t="shared" si="10"/>
        <v>3275.5</v>
      </c>
      <c r="V25" s="28">
        <f t="shared" si="1"/>
        <v>8409.5</v>
      </c>
    </row>
    <row r="26" spans="1:22" s="20" customFormat="1" ht="20.399999999999999" x14ac:dyDescent="0.3">
      <c r="A26" s="21">
        <v>13</v>
      </c>
      <c r="B26" s="22" t="s">
        <v>41</v>
      </c>
      <c r="C26" s="62" t="s">
        <v>42</v>
      </c>
      <c r="D26" s="63"/>
      <c r="E26" s="23" t="s">
        <v>2</v>
      </c>
      <c r="F26" s="37" t="s">
        <v>3</v>
      </c>
      <c r="G26" s="29" t="s">
        <v>28</v>
      </c>
      <c r="H26" s="25">
        <v>44317</v>
      </c>
      <c r="I26" s="25">
        <v>44682</v>
      </c>
      <c r="J26" s="26">
        <v>35000</v>
      </c>
      <c r="K26" s="30">
        <v>0</v>
      </c>
      <c r="L26" s="31">
        <f t="shared" si="8"/>
        <v>32906.5</v>
      </c>
      <c r="M26" s="27">
        <v>25</v>
      </c>
      <c r="N26" s="28">
        <v>2485</v>
      </c>
      <c r="O26" s="28">
        <v>1004.5</v>
      </c>
      <c r="P26" s="28">
        <v>385</v>
      </c>
      <c r="Q26" s="28">
        <v>2481.5</v>
      </c>
      <c r="R26" s="28">
        <v>1064</v>
      </c>
      <c r="S26" s="27">
        <v>0</v>
      </c>
      <c r="T26" s="28">
        <f t="shared" si="15"/>
        <v>7420</v>
      </c>
      <c r="U26" s="28">
        <f t="shared" si="10"/>
        <v>2093.5</v>
      </c>
      <c r="V26" s="28">
        <f t="shared" si="1"/>
        <v>5351.5</v>
      </c>
    </row>
    <row r="27" spans="1:22" s="20" customFormat="1" ht="20.399999999999999" x14ac:dyDescent="0.3">
      <c r="A27" s="21">
        <v>14</v>
      </c>
      <c r="B27" s="22" t="s">
        <v>33</v>
      </c>
      <c r="C27" s="62" t="s">
        <v>57</v>
      </c>
      <c r="D27" s="63"/>
      <c r="E27" s="23" t="s">
        <v>2</v>
      </c>
      <c r="F27" s="24" t="s">
        <v>3</v>
      </c>
      <c r="G27" s="37" t="s">
        <v>28</v>
      </c>
      <c r="H27" s="25">
        <v>44256</v>
      </c>
      <c r="I27" s="25">
        <v>44256</v>
      </c>
      <c r="J27" s="26">
        <v>35000</v>
      </c>
      <c r="K27" s="30">
        <v>0</v>
      </c>
      <c r="L27" s="31">
        <f t="shared" si="8"/>
        <v>30986.720000000001</v>
      </c>
      <c r="M27" s="27">
        <v>25</v>
      </c>
      <c r="N27" s="28">
        <v>2485</v>
      </c>
      <c r="O27" s="28">
        <v>1004.5</v>
      </c>
      <c r="P27" s="28">
        <v>385</v>
      </c>
      <c r="Q27" s="28">
        <v>2481.5</v>
      </c>
      <c r="R27" s="28">
        <v>1064</v>
      </c>
      <c r="S27" s="41">
        <v>1919.78</v>
      </c>
      <c r="T27" s="28">
        <f t="shared" si="15"/>
        <v>7420</v>
      </c>
      <c r="U27" s="28">
        <f t="shared" si="10"/>
        <v>2093.5</v>
      </c>
      <c r="V27" s="28">
        <f t="shared" si="1"/>
        <v>5351.5</v>
      </c>
    </row>
    <row r="28" spans="1:22" s="20" customFormat="1" ht="30.6" x14ac:dyDescent="0.3">
      <c r="A28" s="21">
        <v>15</v>
      </c>
      <c r="B28" s="24" t="s">
        <v>45</v>
      </c>
      <c r="C28" s="62" t="s">
        <v>63</v>
      </c>
      <c r="D28" s="63"/>
      <c r="E28" s="23" t="s">
        <v>64</v>
      </c>
      <c r="F28" s="24" t="s">
        <v>3</v>
      </c>
      <c r="G28" s="33" t="s">
        <v>27</v>
      </c>
      <c r="H28" s="25">
        <v>44208</v>
      </c>
      <c r="I28" s="25">
        <v>44566</v>
      </c>
      <c r="J28" s="26">
        <v>120000</v>
      </c>
      <c r="K28" s="26">
        <v>16809.87</v>
      </c>
      <c r="L28" s="31">
        <f t="shared" si="8"/>
        <v>96073.13</v>
      </c>
      <c r="M28" s="27">
        <v>25</v>
      </c>
      <c r="N28" s="28">
        <v>8520</v>
      </c>
      <c r="O28" s="28">
        <v>3444</v>
      </c>
      <c r="P28" s="28">
        <v>953.69</v>
      </c>
      <c r="Q28" s="28">
        <v>8508</v>
      </c>
      <c r="R28" s="28">
        <v>3648</v>
      </c>
      <c r="S28" s="41">
        <v>0</v>
      </c>
      <c r="T28" s="41">
        <f t="shared" si="15"/>
        <v>25073.690000000002</v>
      </c>
      <c r="U28" s="41">
        <f>O28+R28+M28+K28</f>
        <v>23926.87</v>
      </c>
      <c r="V28" s="41">
        <f>N28+P28+Q28</f>
        <v>17981.690000000002</v>
      </c>
    </row>
    <row r="29" spans="1:22" s="20" customFormat="1" ht="30.6" x14ac:dyDescent="0.3">
      <c r="A29" s="21">
        <v>16</v>
      </c>
      <c r="B29" s="24" t="s">
        <v>77</v>
      </c>
      <c r="C29" s="62" t="s">
        <v>78</v>
      </c>
      <c r="D29" s="63"/>
      <c r="E29" s="23" t="s">
        <v>64</v>
      </c>
      <c r="F29" s="24" t="s">
        <v>3</v>
      </c>
      <c r="G29" s="33" t="s">
        <v>27</v>
      </c>
      <c r="H29" s="25">
        <v>45302</v>
      </c>
      <c r="I29" s="25">
        <v>45662</v>
      </c>
      <c r="J29" s="26">
        <v>55000</v>
      </c>
      <c r="K29" s="30">
        <v>2559.6799999999998</v>
      </c>
      <c r="L29" s="31">
        <f t="shared" ref="L29" si="16">J29-K29-O29-R29-S29-M29</f>
        <v>49164.82</v>
      </c>
      <c r="M29" s="27">
        <v>25</v>
      </c>
      <c r="N29" s="28">
        <v>3905</v>
      </c>
      <c r="O29" s="28">
        <v>1578.5</v>
      </c>
      <c r="P29" s="28">
        <v>605</v>
      </c>
      <c r="Q29" s="28">
        <v>3899.5</v>
      </c>
      <c r="R29" s="28">
        <v>1672</v>
      </c>
      <c r="S29" s="27">
        <v>0</v>
      </c>
      <c r="T29" s="28">
        <f t="shared" si="15"/>
        <v>11660</v>
      </c>
      <c r="U29" s="28">
        <f>M29+O29+R29</f>
        <v>3275.5</v>
      </c>
      <c r="V29" s="28">
        <f>N29+P29+Q29</f>
        <v>8409.5</v>
      </c>
    </row>
    <row r="30" spans="1:22" s="20" customFormat="1" ht="51" x14ac:dyDescent="0.3">
      <c r="A30" s="21">
        <v>17</v>
      </c>
      <c r="B30" s="38" t="s">
        <v>9</v>
      </c>
      <c r="C30" s="62" t="s">
        <v>84</v>
      </c>
      <c r="D30" s="63"/>
      <c r="E30" s="32" t="s">
        <v>85</v>
      </c>
      <c r="F30" s="24" t="s">
        <v>3</v>
      </c>
      <c r="G30" s="29" t="s">
        <v>28</v>
      </c>
      <c r="H30" s="25">
        <v>44896</v>
      </c>
      <c r="I30" s="25">
        <v>44901</v>
      </c>
      <c r="J30" s="26">
        <v>75000</v>
      </c>
      <c r="K30" s="30">
        <v>6309.38</v>
      </c>
      <c r="L30" s="31">
        <f t="shared" si="8"/>
        <v>64233.119999999995</v>
      </c>
      <c r="M30" s="27">
        <v>25</v>
      </c>
      <c r="N30" s="28">
        <v>5325</v>
      </c>
      <c r="O30" s="28">
        <v>2152.5</v>
      </c>
      <c r="P30" s="28">
        <v>825</v>
      </c>
      <c r="Q30" s="28">
        <v>5317.5</v>
      </c>
      <c r="R30" s="28">
        <v>2280</v>
      </c>
      <c r="S30" s="27">
        <v>0</v>
      </c>
      <c r="T30" s="28">
        <f t="shared" si="15"/>
        <v>15900</v>
      </c>
      <c r="U30" s="28">
        <f t="shared" si="10"/>
        <v>4457.5</v>
      </c>
      <c r="V30" s="28">
        <f t="shared" si="1"/>
        <v>11467.5</v>
      </c>
    </row>
    <row r="31" spans="1:22" s="20" customFormat="1" ht="30.6" x14ac:dyDescent="0.3">
      <c r="A31" s="21">
        <v>18</v>
      </c>
      <c r="B31" s="22" t="s">
        <v>74</v>
      </c>
      <c r="C31" s="62" t="s">
        <v>86</v>
      </c>
      <c r="D31" s="63"/>
      <c r="E31" s="23" t="s">
        <v>87</v>
      </c>
      <c r="F31" s="24" t="s">
        <v>3</v>
      </c>
      <c r="G31" s="33" t="s">
        <v>27</v>
      </c>
      <c r="H31" s="25">
        <v>45666</v>
      </c>
      <c r="I31" s="25">
        <v>46025</v>
      </c>
      <c r="J31" s="26">
        <v>70000</v>
      </c>
      <c r="K31" s="30">
        <v>5368.48</v>
      </c>
      <c r="L31" s="31">
        <f t="shared" ref="L31" si="17">J31-K31-O31-R31-S31-M31</f>
        <v>60469.520000000004</v>
      </c>
      <c r="M31" s="27">
        <v>25</v>
      </c>
      <c r="N31" s="28">
        <v>4970</v>
      </c>
      <c r="O31" s="28">
        <v>2009</v>
      </c>
      <c r="P31" s="28">
        <v>770</v>
      </c>
      <c r="Q31" s="28">
        <v>4963</v>
      </c>
      <c r="R31" s="28">
        <v>2128</v>
      </c>
      <c r="S31" s="27">
        <v>0</v>
      </c>
      <c r="T31" s="28">
        <f t="shared" si="15"/>
        <v>14840</v>
      </c>
      <c r="U31" s="28">
        <f t="shared" si="10"/>
        <v>4162</v>
      </c>
      <c r="V31" s="28">
        <f t="shared" ref="V31" si="18">N31+P31+Q31</f>
        <v>10703</v>
      </c>
    </row>
    <row r="32" spans="1:22" s="20" customFormat="1" ht="36" customHeight="1" x14ac:dyDescent="0.3">
      <c r="A32" s="21">
        <v>19</v>
      </c>
      <c r="B32" s="34" t="s">
        <v>43</v>
      </c>
      <c r="C32" s="64" t="s">
        <v>54</v>
      </c>
      <c r="D32" s="65"/>
      <c r="E32" s="33" t="s">
        <v>76</v>
      </c>
      <c r="F32" s="24" t="s">
        <v>3</v>
      </c>
      <c r="G32" s="29" t="s">
        <v>28</v>
      </c>
      <c r="H32" s="25">
        <v>45513</v>
      </c>
      <c r="I32" s="25">
        <v>45872</v>
      </c>
      <c r="J32" s="26">
        <v>120000</v>
      </c>
      <c r="K32" s="26">
        <v>16809.87</v>
      </c>
      <c r="L32" s="31">
        <f t="shared" ref="L32" si="19">J32-K32-O32-R32-S32-M32</f>
        <v>96073.13</v>
      </c>
      <c r="M32" s="27">
        <v>25</v>
      </c>
      <c r="N32" s="28">
        <v>8520</v>
      </c>
      <c r="O32" s="28">
        <v>3444</v>
      </c>
      <c r="P32" s="28">
        <v>953.69</v>
      </c>
      <c r="Q32" s="28">
        <v>8508</v>
      </c>
      <c r="R32" s="28">
        <v>3648</v>
      </c>
      <c r="S32" s="41">
        <v>0</v>
      </c>
      <c r="T32" s="41">
        <f>N32+O32+P32+Q32+R32</f>
        <v>25073.690000000002</v>
      </c>
      <c r="U32" s="41">
        <f>O32+R32+M32+K32</f>
        <v>23926.87</v>
      </c>
      <c r="V32" s="41">
        <f>N32+P32+Q32</f>
        <v>17981.690000000002</v>
      </c>
    </row>
    <row r="33" spans="1:22" s="20" customFormat="1" ht="36" customHeight="1" x14ac:dyDescent="0.3">
      <c r="A33" s="21">
        <v>20</v>
      </c>
      <c r="B33" s="34" t="s">
        <v>88</v>
      </c>
      <c r="C33" s="64" t="s">
        <v>83</v>
      </c>
      <c r="D33" s="65"/>
      <c r="E33" s="33" t="s">
        <v>89</v>
      </c>
      <c r="F33" s="24" t="s">
        <v>3</v>
      </c>
      <c r="G33" s="33" t="s">
        <v>27</v>
      </c>
      <c r="H33" s="25">
        <v>45667</v>
      </c>
      <c r="I33" s="25">
        <v>46026</v>
      </c>
      <c r="J33" s="26">
        <v>90000</v>
      </c>
      <c r="K33" s="49">
        <v>9753.1200000000008</v>
      </c>
      <c r="L33" s="50">
        <v>74902.880000000005</v>
      </c>
      <c r="M33" s="51">
        <v>25</v>
      </c>
      <c r="N33" s="52">
        <v>6390</v>
      </c>
      <c r="O33" s="52">
        <v>2583</v>
      </c>
      <c r="P33" s="52">
        <v>953.69</v>
      </c>
      <c r="Q33" s="52">
        <v>6381</v>
      </c>
      <c r="R33" s="52">
        <v>2736</v>
      </c>
      <c r="S33" s="53"/>
      <c r="T33" s="53">
        <f>N33+O33+P33+Q33+R33</f>
        <v>19043.690000000002</v>
      </c>
      <c r="U33" s="53"/>
      <c r="V33" s="53">
        <f>N33+P33+Q33</f>
        <v>13724.69</v>
      </c>
    </row>
    <row r="34" spans="1:22" s="45" customFormat="1" ht="20.399999999999999" x14ac:dyDescent="0.3">
      <c r="A34" s="21">
        <v>21</v>
      </c>
      <c r="B34" s="42" t="s">
        <v>46</v>
      </c>
      <c r="C34" s="66" t="s">
        <v>56</v>
      </c>
      <c r="D34" s="67"/>
      <c r="E34" s="40" t="s">
        <v>90</v>
      </c>
      <c r="F34" s="24" t="s">
        <v>3</v>
      </c>
      <c r="G34" s="43" t="s">
        <v>27</v>
      </c>
      <c r="H34" s="54"/>
      <c r="I34" s="54"/>
      <c r="J34" s="44">
        <v>65000</v>
      </c>
      <c r="K34" s="44">
        <v>4043.62</v>
      </c>
      <c r="L34" s="41">
        <v>55170.1</v>
      </c>
      <c r="M34" s="44">
        <v>25</v>
      </c>
      <c r="N34" s="41">
        <v>4615</v>
      </c>
      <c r="O34" s="41">
        <v>1865.5</v>
      </c>
      <c r="P34" s="52">
        <v>953.69</v>
      </c>
      <c r="Q34" s="41">
        <v>4608.5</v>
      </c>
      <c r="R34" s="44">
        <v>1976</v>
      </c>
      <c r="S34" s="41">
        <v>1919.78</v>
      </c>
      <c r="T34" s="41">
        <v>13780</v>
      </c>
      <c r="U34" s="41">
        <v>3866.5</v>
      </c>
      <c r="V34" s="53">
        <v>9938.5</v>
      </c>
    </row>
    <row r="35" spans="1:22" x14ac:dyDescent="0.3">
      <c r="A35" s="3"/>
      <c r="B35" s="3"/>
      <c r="C35" s="60"/>
      <c r="D35" s="61"/>
      <c r="E35" s="3"/>
      <c r="F35" s="3"/>
      <c r="G35" s="39" t="s">
        <v>32</v>
      </c>
      <c r="H35" s="39"/>
      <c r="I35" s="39"/>
      <c r="J35" s="55">
        <f>SUM(J14:J34)</f>
        <v>1575000</v>
      </c>
      <c r="K35" s="55">
        <f>SUM(K14:K34)</f>
        <v>149915.81</v>
      </c>
      <c r="L35" s="55">
        <f t="shared" ref="L35:V35" si="20">SUM(L14:L34)</f>
        <v>1323797.5699999998</v>
      </c>
      <c r="M35" s="55">
        <f t="shared" si="20"/>
        <v>525</v>
      </c>
      <c r="N35" s="55">
        <f t="shared" si="20"/>
        <v>111825</v>
      </c>
      <c r="O35" s="55">
        <f t="shared" si="20"/>
        <v>45202.5</v>
      </c>
      <c r="P35" s="55">
        <f t="shared" si="20"/>
        <v>15513.210000000003</v>
      </c>
      <c r="Q35" s="55">
        <f t="shared" si="20"/>
        <v>111667.5</v>
      </c>
      <c r="R35" s="55">
        <f t="shared" si="20"/>
        <v>47880</v>
      </c>
      <c r="S35" s="55">
        <f t="shared" si="20"/>
        <v>7679.12</v>
      </c>
      <c r="T35" s="48">
        <f t="shared" si="20"/>
        <v>322309.52</v>
      </c>
      <c r="U35" s="48">
        <f t="shared" si="20"/>
        <v>119345.89</v>
      </c>
      <c r="V35" s="48">
        <f t="shared" si="20"/>
        <v>238767.02000000002</v>
      </c>
    </row>
    <row r="36" spans="1:22" x14ac:dyDescent="0.3">
      <c r="A36" s="5"/>
      <c r="B36" s="5"/>
      <c r="C36" s="5"/>
      <c r="D36" s="5"/>
      <c r="E36" s="5"/>
      <c r="F36" s="5"/>
      <c r="G36" s="6"/>
      <c r="H36" s="6"/>
      <c r="I36" s="6"/>
      <c r="J36" s="7"/>
      <c r="K36" s="12"/>
      <c r="L36" s="8"/>
      <c r="M36" s="10"/>
      <c r="N36" s="10"/>
      <c r="O36" s="10"/>
      <c r="P36" s="10"/>
      <c r="Q36" s="10"/>
      <c r="R36" s="10"/>
      <c r="S36" s="8"/>
      <c r="T36" s="8"/>
      <c r="U36" s="8"/>
      <c r="V36" s="8"/>
    </row>
    <row r="37" spans="1:22" x14ac:dyDescent="0.3">
      <c r="A37" s="5"/>
      <c r="B37" s="5"/>
      <c r="C37" s="5"/>
      <c r="D37" s="5"/>
      <c r="E37" s="5"/>
      <c r="F37" s="5"/>
      <c r="G37" s="6"/>
      <c r="H37" s="6"/>
      <c r="I37" s="6"/>
      <c r="J37" s="7"/>
      <c r="K37" s="12"/>
      <c r="L37" s="8"/>
      <c r="M37" s="10"/>
      <c r="N37" s="10"/>
      <c r="O37" s="10"/>
      <c r="P37" s="10"/>
      <c r="Q37" s="10"/>
      <c r="R37" s="10"/>
      <c r="S37" s="8"/>
      <c r="T37" s="8"/>
      <c r="U37" s="8"/>
      <c r="V37" s="8"/>
    </row>
    <row r="38" spans="1:22" x14ac:dyDescent="0.3">
      <c r="A38" s="5"/>
      <c r="B38" s="5"/>
      <c r="C38" s="5"/>
      <c r="D38" s="5"/>
      <c r="E38" s="5"/>
      <c r="F38" s="5"/>
      <c r="G38" s="6"/>
      <c r="H38" s="6"/>
      <c r="I38" s="6"/>
      <c r="J38" s="7"/>
      <c r="K38" s="12"/>
      <c r="L38" s="8"/>
      <c r="M38" s="10"/>
      <c r="N38" s="10"/>
      <c r="O38" s="10"/>
      <c r="P38" s="10"/>
      <c r="Q38" s="10"/>
      <c r="R38" s="10"/>
      <c r="S38" s="8"/>
      <c r="T38" s="8"/>
      <c r="U38" s="8"/>
      <c r="V38" s="8"/>
    </row>
    <row r="39" spans="1:22" x14ac:dyDescent="0.3">
      <c r="A39" s="5"/>
      <c r="B39" s="5"/>
      <c r="C39" s="5"/>
      <c r="D39" s="5"/>
      <c r="E39" s="5"/>
      <c r="F39" s="5"/>
      <c r="G39" s="6"/>
      <c r="H39" s="6"/>
      <c r="I39" s="6"/>
      <c r="J39" s="7"/>
      <c r="K39" s="12"/>
      <c r="L39" s="8"/>
      <c r="M39" s="10"/>
      <c r="N39" s="10"/>
      <c r="O39" s="10"/>
      <c r="P39" s="10"/>
      <c r="Q39" s="10"/>
      <c r="R39" s="10"/>
      <c r="S39" s="8"/>
      <c r="T39" s="8"/>
      <c r="U39" s="8"/>
      <c r="V39" s="8"/>
    </row>
    <row r="40" spans="1:22" ht="15" thickBot="1" x14ac:dyDescent="0.35">
      <c r="A40" s="46"/>
      <c r="B40" s="47" t="s">
        <v>75</v>
      </c>
      <c r="C40" s="47"/>
      <c r="E40" s="58" t="s">
        <v>72</v>
      </c>
      <c r="F40" s="58"/>
      <c r="G40" s="58"/>
      <c r="H40" s="1"/>
      <c r="I40" s="1"/>
      <c r="J40" s="1"/>
      <c r="L40" s="58" t="s">
        <v>12</v>
      </c>
      <c r="M40" s="58"/>
      <c r="N40" s="58"/>
      <c r="O40" s="58"/>
    </row>
    <row r="41" spans="1:22" x14ac:dyDescent="0.3">
      <c r="B41" s="1" t="s">
        <v>10</v>
      </c>
      <c r="C41" s="1"/>
      <c r="E41" s="56" t="s">
        <v>11</v>
      </c>
      <c r="F41" s="56"/>
      <c r="G41" s="56"/>
      <c r="H41" s="1"/>
      <c r="I41" s="1"/>
      <c r="L41" s="56" t="s">
        <v>73</v>
      </c>
      <c r="M41" s="56"/>
      <c r="N41" s="56"/>
      <c r="O41" s="56"/>
    </row>
  </sheetData>
  <sortState xmlns:xlrd2="http://schemas.microsoft.com/office/spreadsheetml/2017/richdata2" ref="B30:V30">
    <sortCondition ref="J30"/>
  </sortState>
  <mergeCells count="33">
    <mergeCell ref="A9:V9"/>
    <mergeCell ref="A10:V10"/>
    <mergeCell ref="A11:V11"/>
    <mergeCell ref="U12:V12"/>
    <mergeCell ref="N12:O12"/>
    <mergeCell ref="L41:O41"/>
    <mergeCell ref="E41:G41"/>
    <mergeCell ref="E40:G40"/>
    <mergeCell ref="L40:O40"/>
    <mergeCell ref="Q12:R12"/>
    <mergeCell ref="C13:D13"/>
    <mergeCell ref="C14:D14"/>
    <mergeCell ref="C15:D15"/>
    <mergeCell ref="C17:D17"/>
    <mergeCell ref="C18:D18"/>
    <mergeCell ref="C16:D16"/>
    <mergeCell ref="C19:D19"/>
    <mergeCell ref="C20:D20"/>
    <mergeCell ref="C21:D21"/>
    <mergeCell ref="C22:D22"/>
    <mergeCell ref="C23:D23"/>
    <mergeCell ref="C24:D24"/>
    <mergeCell ref="C25:D25"/>
    <mergeCell ref="C26:D26"/>
    <mergeCell ref="C31:D31"/>
    <mergeCell ref="C32:D32"/>
    <mergeCell ref="C35:D35"/>
    <mergeCell ref="C27:D27"/>
    <mergeCell ref="C28:D28"/>
    <mergeCell ref="C30:D30"/>
    <mergeCell ref="C29:D29"/>
    <mergeCell ref="C33:D33"/>
    <mergeCell ref="C34:D34"/>
  </mergeCells>
  <pageMargins left="0.17" right="0.12" top="0.17" bottom="0.13" header="0.15" footer="0.14000000000000001"/>
  <pageSetup paperSize="5" scale="84"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NOMINA CONTRATADOS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 humanos</dc:creator>
  <cp:lastModifiedBy>Oficina Acceso a la Información</cp:lastModifiedBy>
  <cp:lastPrinted>2026-02-03T16:21:53Z</cp:lastPrinted>
  <dcterms:created xsi:type="dcterms:W3CDTF">2020-11-11T16:52:00Z</dcterms:created>
  <dcterms:modified xsi:type="dcterms:W3CDTF">2026-02-03T16:22:34Z</dcterms:modified>
</cp:coreProperties>
</file>